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Laburpena" sheetId="1" r:id="rId1"/>
    <sheet name="Gastuak" sheetId="2" r:id="rId2"/>
    <sheet name="Sarrerak" sheetId="3" r:id="rId3"/>
  </sheets>
  <definedNames>
    <definedName name="Excel_BuiltIn__FilterDatabase" localSheetId="1">'Gastuak'!$G$2:$G$943</definedName>
    <definedName name="_xlnm.Print_Area" localSheetId="0">'Laburpena'!$A$2:$B$44</definedName>
  </definedNames>
  <calcPr fullCalcOnLoad="1"/>
</workbook>
</file>

<file path=xl/sharedStrings.xml><?xml version="1.0" encoding="utf-8"?>
<sst xmlns="http://schemas.openxmlformats.org/spreadsheetml/2006/main" count="1809" uniqueCount="1320">
  <si>
    <t>OIARTZUNGO UDALA - 2023 AURREKONTUAK</t>
  </si>
  <si>
    <t>KAPITULUKAKO BALANTZEA - 2023 GASTUAK</t>
  </si>
  <si>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</si>
  <si>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</si>
  <si>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</si>
  <si>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</si>
  <si>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</si>
  <si>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</si>
  <si>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</si>
  <si>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</si>
  <si>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</si>
  <si>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</si>
  <si>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KAPITULUKAKO BALANTZEA - 2023 SARRERAK</t>
  </si>
  <si>
    <t>SARRERAK</t>
  </si>
  <si>
    <t>Kap. 1   Zuzeneko zergak</t>
  </si>
  <si>
    <t>Kap. 2   Zeharkako zergak</t>
  </si>
  <si>
    <t>Kap. 3   Tasak eta bestelako sarrerak</t>
  </si>
  <si>
    <t>Kap. 4   Transferentzia arruntak</t>
  </si>
  <si>
    <t>Kap. 5   Ondare sarrerak</t>
  </si>
  <si>
    <t>Kap. 6   Besterentzeak: inbertsio errealak</t>
  </si>
  <si>
    <t>Kap. 7   Kapital transferentziak</t>
  </si>
  <si>
    <t>Kap. 8   Finantza aktiboak</t>
  </si>
  <si>
    <t>Kap. 9   Finantza pasiboak</t>
  </si>
  <si>
    <t>Dirusarrera arruntak</t>
  </si>
  <si>
    <t>Gastu arruntak + amortizazioa</t>
  </si>
  <si>
    <t>Dirusarrerak 1-7</t>
  </si>
  <si>
    <t>Gastuak 1-7</t>
  </si>
  <si>
    <t>Superabita</t>
  </si>
  <si>
    <t>2023KO AURREKONTUKO GASTUAK</t>
  </si>
  <si>
    <t>Orgánica
Organikoa</t>
  </si>
  <si>
    <t>G/I</t>
  </si>
  <si>
    <t>PARTIDA</t>
  </si>
  <si>
    <t>Deskribapena</t>
  </si>
  <si>
    <t xml:space="preserve">
Zenbatekoa</t>
  </si>
  <si>
    <t>GUZTIRA</t>
  </si>
  <si>
    <t>I. KAPITULUA</t>
  </si>
  <si>
    <t>Gobernu Organoak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</si>
  <si>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</si>
  <si>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</si>
  <si>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</si>
  <si>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</si>
  <si>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</si>
  <si>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</si>
  <si>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</si>
  <si>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</si>
  <si>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</si>
  <si>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</si>
  <si>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</si>
  <si>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</si>
  <si>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Administrazio orokorra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</si>
  <si>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</si>
  <si>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</si>
  <si>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</si>
  <si>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</si>
  <si>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</si>
  <si>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</si>
  <si>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</si>
  <si>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</si>
  <si>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</si>
  <si>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</si>
  <si>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</si>
  <si>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</si>
  <si>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</si>
  <si>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</si>
  <si>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</si>
  <si>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</si>
  <si>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</si>
  <si>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</si>
  <si>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</si>
  <si>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</si>
  <si>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</si>
  <si>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0104.120.920.00.01            </t>
  </si>
  <si>
    <t xml:space="preserve">0104.121.920.00.01            </t>
  </si>
  <si>
    <t xml:space="preserve">BESTE GASTUAK: FUNTZIONARIAK                                            </t>
  </si>
  <si>
    <t>Zerbitzu ekonomikoak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</si>
  <si>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</si>
  <si>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</si>
  <si>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</si>
  <si>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</si>
  <si>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Hirigintza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</si>
  <si>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</si>
  <si>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</si>
  <si>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</si>
  <si>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</si>
  <si>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</si>
  <si>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</si>
  <si>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>Planeamendua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</si>
  <si>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</si>
  <si>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</si>
  <si>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</si>
  <si>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</si>
  <si>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>Udaltzaingoa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</si>
  <si>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</si>
  <si>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</si>
  <si>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</si>
  <si>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</si>
  <si>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</si>
  <si>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>Zerbitzu Brigada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</si>
  <si>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</si>
  <si>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</si>
  <si>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</si>
  <si>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</si>
  <si>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</si>
  <si>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</si>
  <si>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</si>
  <si>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</si>
  <si>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</si>
  <si>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</si>
  <si>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</si>
  <si>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</si>
  <si>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</si>
  <si>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</si>
  <si>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</si>
  <si>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0502.160.153.20.01            </t>
  </si>
  <si>
    <t xml:space="preserve">0502.160.153.40.01            </t>
  </si>
  <si>
    <t xml:space="preserve">0502.160.453.00.01            </t>
  </si>
  <si>
    <t xml:space="preserve">0502.160.454.00.01            </t>
  </si>
  <si>
    <t xml:space="preserve">0502.160.459.00.01            </t>
  </si>
  <si>
    <t xml:space="preserve">0502.162.153.40.01            </t>
  </si>
  <si>
    <t>Ur Zerbitzua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</si>
  <si>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</si>
  <si>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</si>
  <si>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</si>
  <si>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</si>
  <si>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</si>
  <si>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0503.160.161.00.01            </t>
  </si>
  <si>
    <t xml:space="preserve">0503.162.160.00.01            </t>
  </si>
  <si>
    <t xml:space="preserve">0503.162.161.00.01            </t>
  </si>
  <si>
    <t>Elektrikariak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</si>
  <si>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</si>
  <si>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</si>
  <si>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</si>
  <si>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</si>
  <si>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>Elizalde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</si>
  <si>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</si>
  <si>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</si>
  <si>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</si>
  <si>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</si>
  <si>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>Euskara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</si>
  <si>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</si>
  <si>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</si>
  <si>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</si>
  <si>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</si>
  <si>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</si>
  <si>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>Kultura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</si>
  <si>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</si>
  <si>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</si>
  <si>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</si>
  <si>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</si>
  <si>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</si>
  <si>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</si>
  <si>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</si>
  <si>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</si>
  <si>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</si>
  <si>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0801.160.334.00.01            </t>
  </si>
  <si>
    <t xml:space="preserve">0801.160.338.00.01            </t>
  </si>
  <si>
    <t xml:space="preserve">0801.162.330.00.01            </t>
  </si>
  <si>
    <t>Liburutegia</t>
  </si>
  <si>
    <t xml:space="preserve">0803.120.332.10.01            </t>
  </si>
  <si>
    <t xml:space="preserve">0803.121.332.10.01            </t>
  </si>
  <si>
    <t xml:space="preserve">0803.160.332.10.01            </t>
  </si>
  <si>
    <t>Mendia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</si>
  <si>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</si>
  <si>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</si>
  <si>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</si>
  <si>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</si>
  <si>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>Basozaintza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</si>
  <si>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</si>
  <si>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</si>
  <si>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</si>
  <si>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</si>
  <si>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>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</si>
  <si>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</si>
  <si>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</si>
  <si>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</si>
  <si>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</si>
  <si>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</si>
  <si>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>Gizarte - Administrazio Orokorra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</si>
  <si>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</si>
  <si>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</si>
  <si>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</si>
  <si>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</si>
  <si>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</si>
  <si>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</si>
  <si>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</si>
  <si>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</si>
  <si>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>1001.131.241.00.01</t>
  </si>
  <si>
    <t xml:space="preserve">1001.160.230.00.01            </t>
  </si>
  <si>
    <t xml:space="preserve">1001.160.231.00.01            </t>
  </si>
  <si>
    <t>1001.160.241.00.01</t>
  </si>
  <si>
    <t xml:space="preserve">1001.162.230.00.01            </t>
  </si>
  <si>
    <t>Etxez-etxeko Zerbitzua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</si>
  <si>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</si>
  <si>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</si>
  <si>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</si>
  <si>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</si>
  <si>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</si>
  <si>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</si>
  <si>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</si>
  <si>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>Berdintasun Saila</t>
  </si>
  <si>
    <t xml:space="preserve">1005.120.231.50.01            </t>
  </si>
  <si>
    <t xml:space="preserve">1005.121.231.50.01            </t>
  </si>
  <si>
    <t xml:space="preserve">1005.160.231.50.01            </t>
  </si>
  <si>
    <t>Gazteria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</si>
  <si>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</si>
  <si>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</si>
  <si>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</si>
  <si>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</si>
  <si>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</si>
  <si>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</si>
  <si>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</si>
  <si>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</si>
  <si>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>Kirola</t>
  </si>
  <si>
    <t xml:space="preserve">0201  </t>
  </si>
  <si>
    <t>I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</si>
  <si>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</si>
  <si>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</si>
  <si>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</si>
  <si>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</si>
  <si>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II. KAPITULUA</t>
  </si>
  <si>
    <t xml:space="preserve">0101.204.912.00.01            </t>
  </si>
  <si>
    <t>ERRENTAMENTUA: FUNTZIO ANITZEKO EKIPOA</t>
  </si>
  <si>
    <t xml:space="preserve">0101.220.912.00.01            </t>
  </si>
  <si>
    <t xml:space="preserve">BULEGO MATERIALA                                                           </t>
  </si>
  <si>
    <t>0101.222.912.00.01</t>
  </si>
  <si>
    <t>KOMUNIKAZIOAK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</si>
  <si>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</si>
  <si>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</si>
  <si>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</si>
  <si>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</si>
  <si>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</si>
  <si>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PUBLIZITATEA                                                 </t>
  </si>
  <si>
    <t>0101.226.912.00.98</t>
  </si>
  <si>
    <t>EUDEL</t>
  </si>
  <si>
    <t>0101.226.912.00.99</t>
  </si>
  <si>
    <t>BIZIKIDETZA PROGRAMA</t>
  </si>
  <si>
    <t>0101.227.912.00.07</t>
  </si>
  <si>
    <t>KONTRATAZIOA: ITZULPENAK</t>
  </si>
  <si>
    <t>0101.227.912.00.95</t>
  </si>
  <si>
    <t>KONTRATAZIOA: WEBGUNE PROIEKTUA</t>
  </si>
  <si>
    <t>0101.227.912.00.96</t>
  </si>
  <si>
    <t>KONTRATAZIOA: ARGITALPENAK</t>
  </si>
  <si>
    <t>0101.227.912.00.97</t>
  </si>
  <si>
    <t>KONTRATAZIOA: IRUDITERIA</t>
  </si>
  <si>
    <t>0101.227.912.00.98</t>
  </si>
  <si>
    <t>KONTRATAZIOA: CLIPPING ZERBITZUA</t>
  </si>
  <si>
    <t>0101.227.912.00.99</t>
  </si>
  <si>
    <t>KONTRATAZIOAK</t>
  </si>
  <si>
    <t xml:space="preserve">0101.231.912.00.01            </t>
  </si>
  <si>
    <t xml:space="preserve">DIETAK, LOKOMOZIOA                                                         </t>
  </si>
  <si>
    <t xml:space="preserve">0102.204.920.00.01            </t>
  </si>
  <si>
    <t xml:space="preserve">ERRENTAMENTUAK: FOTOKOPIGAILUAK                                            </t>
  </si>
  <si>
    <t>0102.205.920.00.01</t>
  </si>
  <si>
    <t>ERRENTAMENTUA: INPRIMAGAILUA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</si>
  <si>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</si>
  <si>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</si>
  <si>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</si>
  <si>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</si>
  <si>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</si>
  <si>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</si>
  <si>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</si>
  <si>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</si>
  <si>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</si>
  <si>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</si>
  <si>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</si>
  <si>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</si>
  <si>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</si>
  <si>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</si>
  <si>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>TELEFONIA</t>
  </si>
  <si>
    <t xml:space="preserve">0102.222.920.00.02         </t>
  </si>
  <si>
    <t>POSTA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</si>
  <si>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</si>
  <si>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</si>
  <si>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</si>
  <si>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</si>
  <si>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</si>
  <si>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0102.226.924.00.98            </t>
  </si>
  <si>
    <t xml:space="preserve">HERRITARREN PARTAIDETZARAKO GASTUAK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</si>
  <si>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</si>
  <si>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</si>
  <si>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</si>
  <si>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</si>
  <si>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</si>
  <si>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</si>
  <si>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</si>
  <si>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</si>
  <si>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</si>
  <si>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</si>
  <si>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</si>
  <si>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</si>
  <si>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</si>
  <si>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0301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</si>
  <si>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</si>
  <si>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</si>
  <si>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</si>
  <si>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</si>
  <si>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</si>
  <si>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</si>
  <si>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>Bake epaitegia</t>
  </si>
  <si>
    <t xml:space="preserve">0103.204.929.00.01            </t>
  </si>
  <si>
    <t>ERRENTAMENDUA: FUNTZIO ANITZEKO EKIPOA</t>
  </si>
  <si>
    <t xml:space="preserve">0102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</si>
  <si>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</si>
  <si>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</si>
  <si>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</si>
  <si>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</si>
  <si>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</si>
  <si>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</si>
  <si>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</si>
  <si>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</si>
  <si>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</si>
  <si>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Informatika</t>
  </si>
  <si>
    <t xml:space="preserve">0104.215.920.00.01            </t>
  </si>
  <si>
    <t xml:space="preserve">KONPONK. ETA MANTENUA: INFORMATIKA                                     </t>
  </si>
  <si>
    <t xml:space="preserve">0104.222.920.00.05            </t>
  </si>
  <si>
    <t>LIZENTZIAK ETA GARAPEN INFORMATIKOAK</t>
  </si>
  <si>
    <t xml:space="preserve">0104.227.920.00.98     </t>
  </si>
  <si>
    <t>KONTRATAZIOA: INFORMATIKA</t>
  </si>
  <si>
    <t>0104.227.920.00.99</t>
  </si>
  <si>
    <t>KONTRATAZIOA: AHOLKULARITZA</t>
  </si>
  <si>
    <t>0201.204.931.00.01</t>
  </si>
  <si>
    <t>KONTRATUA: FUNTZIO ANITZEKO EKIPOAK</t>
  </si>
  <si>
    <t xml:space="preserve">0201.227.931.00.07            </t>
  </si>
  <si>
    <t xml:space="preserve">KONTRATUA: AUDITORIA 2018                                  </t>
  </si>
  <si>
    <t>0201.205.931.00.01</t>
  </si>
  <si>
    <t>0201.227.931.00.07</t>
  </si>
  <si>
    <t>KONTRATUA: AUDITORIA LANAK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</si>
  <si>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</si>
  <si>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</si>
  <si>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</si>
  <si>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</si>
  <si>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>0201.227.931.00.99</t>
  </si>
  <si>
    <t>BANAKETA</t>
  </si>
  <si>
    <t xml:space="preserve">0201.230.931.00.01            </t>
  </si>
  <si>
    <t xml:space="preserve">0301.200.150.00.01            </t>
  </si>
  <si>
    <t xml:space="preserve">LUR ERRENDAMENDUAK                                                         </t>
  </si>
  <si>
    <t>0301.204.150.00.01</t>
  </si>
  <si>
    <t>0301.205.150.00.01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</si>
  <si>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</si>
  <si>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</si>
  <si>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</si>
  <si>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>0301.222.150.00.01</t>
  </si>
  <si>
    <t xml:space="preserve">0301.226.150.00.01            </t>
  </si>
  <si>
    <t>0301.226.150.00.99</t>
  </si>
  <si>
    <t xml:space="preserve">ETXEBIZITZA PROGRAMAREN GASTUAK                                            </t>
  </si>
  <si>
    <t>0301.227.150.00.01</t>
  </si>
  <si>
    <t>KONTRATUA: APAREJADORE LANAK</t>
  </si>
  <si>
    <t>0301.227.150.00.11</t>
  </si>
  <si>
    <t>KONTRATAZIOA: OARSOALDEA</t>
  </si>
  <si>
    <t xml:space="preserve">0301.230.150.00.01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</si>
  <si>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</si>
  <si>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</si>
  <si>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</si>
  <si>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>0401.205.130.00.01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</si>
  <si>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</si>
  <si>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</si>
  <si>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</si>
  <si>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</si>
  <si>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</si>
  <si>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</si>
  <si>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</si>
  <si>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</si>
  <si>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</si>
  <si>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</si>
  <si>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</si>
  <si>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</si>
  <si>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</si>
  <si>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</si>
  <si>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KOMUNIKAZIOAK.                                                             </t>
  </si>
  <si>
    <t xml:space="preserve">0401.224.130.00.02            </t>
  </si>
  <si>
    <t xml:space="preserve">0401.230.130.00.01            </t>
  </si>
  <si>
    <t>Hondakinen kudeaketa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</si>
  <si>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</si>
  <si>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</si>
  <si>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</si>
  <si>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</si>
  <si>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</si>
  <si>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</si>
  <si>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</si>
  <si>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</si>
  <si>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0501.221.162.20.01            </t>
  </si>
  <si>
    <t>ARGINDARRA</t>
  </si>
  <si>
    <t xml:space="preserve">0501.222.162.20.01            </t>
  </si>
  <si>
    <t xml:space="preserve">0501.226.162.20.01            </t>
  </si>
  <si>
    <t xml:space="preserve">0501.227.163.00.01            </t>
  </si>
  <si>
    <t xml:space="preserve">KONTRATUAK: KALE GARBIKETA                                     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</si>
  <si>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</si>
  <si>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</si>
  <si>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</si>
  <si>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</si>
  <si>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</si>
  <si>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</si>
  <si>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0501.227.162.20.99            </t>
  </si>
  <si>
    <t xml:space="preserve">SAN MARKOS MANKOMUNITATEA - ERREFUSA                                               </t>
  </si>
  <si>
    <t xml:space="preserve">0502.202.153.40.01            </t>
  </si>
  <si>
    <t xml:space="preserve">KONTAINERRAK                                                               </t>
  </si>
  <si>
    <t>0503.204.153.40.01</t>
  </si>
  <si>
    <t>ERRENTAMENTUAK: FUNTZIO ANITZEKO EKIPOAK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</si>
  <si>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</si>
  <si>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</si>
  <si>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</si>
  <si>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</si>
  <si>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</si>
  <si>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</si>
  <si>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</si>
  <si>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</si>
  <si>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</si>
  <si>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0502.211.164.00.02            </t>
  </si>
  <si>
    <t xml:space="preserve">KONPONK.MANT: HILERRIA ETA ERAIKUNTZAK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</si>
  <si>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</si>
  <si>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</si>
  <si>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</si>
  <si>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</si>
  <si>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</si>
  <si>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</si>
  <si>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</si>
  <si>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</si>
  <si>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</si>
  <si>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</si>
  <si>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</si>
  <si>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</si>
  <si>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</si>
  <si>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</si>
  <si>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</si>
  <si>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</si>
  <si>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</si>
  <si>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</si>
  <si>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</si>
  <si>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</si>
  <si>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</si>
  <si>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</si>
  <si>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</si>
  <si>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>0502.227.153.40.11</t>
  </si>
  <si>
    <t>KONTRATUA: GARBIKETA COVID</t>
  </si>
  <si>
    <t xml:space="preserve">0502.227.153.40.98            </t>
  </si>
  <si>
    <t xml:space="preserve">KONTRATAZIOA: HERRI MANTENUA       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</si>
  <si>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</si>
  <si>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</si>
  <si>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0502.227.311.00.98            </t>
  </si>
  <si>
    <t xml:space="preserve">KONTRATUAK: DESARRATOI TRATAMENDUAK                                        </t>
  </si>
  <si>
    <t>0502.227.153.40.99</t>
  </si>
  <si>
    <t>KONTRATUAK</t>
  </si>
  <si>
    <t>0502.227.164.00.99</t>
  </si>
  <si>
    <t>KONTRATUA: HILERRIA</t>
  </si>
  <si>
    <t xml:space="preserve">0502.227.171.00.99            </t>
  </si>
  <si>
    <t xml:space="preserve">KONTRATUAK: LORATEGI MANTENUA                                              </t>
  </si>
  <si>
    <t xml:space="preserve">0502.230.153.40.01            </t>
  </si>
  <si>
    <t xml:space="preserve">0503.210.160.00.01            </t>
  </si>
  <si>
    <t xml:space="preserve">KONPONK. MANTENUA: ESTOLDERIA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</si>
  <si>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</si>
  <si>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</si>
  <si>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</si>
  <si>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</si>
  <si>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</si>
  <si>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</si>
  <si>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</si>
  <si>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</si>
  <si>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</si>
  <si>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0503.221.161.00.01            </t>
  </si>
  <si>
    <t xml:space="preserve">0503.221.160.00.02            </t>
  </si>
  <si>
    <t xml:space="preserve">ESTOLDERIA: UR HORNIDURA                                                               </t>
  </si>
  <si>
    <t xml:space="preserve">0503.221.161.00.02            </t>
  </si>
  <si>
    <t xml:space="preserve">UR HORNIDURA                                                               </t>
  </si>
  <si>
    <t xml:space="preserve">0503.221.166.00.02            </t>
  </si>
  <si>
    <t xml:space="preserve">UR EBAKUAZIOA                                                              </t>
  </si>
  <si>
    <t xml:space="preserve">0503.221.160.00.05            </t>
  </si>
  <si>
    <t xml:space="preserve">0503.221.161.00.05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</si>
  <si>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</si>
  <si>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</si>
  <si>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</si>
  <si>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</si>
  <si>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</si>
  <si>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</si>
  <si>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</si>
  <si>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</si>
  <si>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</si>
  <si>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</si>
  <si>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</si>
  <si>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</si>
  <si>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</si>
  <si>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</si>
  <si>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>0504.209.165.00.01</t>
  </si>
  <si>
    <t>ERRENTAMENTUA: BATERIA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</si>
  <si>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</si>
  <si>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</si>
  <si>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</si>
  <si>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</si>
  <si>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</si>
  <si>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0504.221.165.00.05            </t>
  </si>
  <si>
    <t xml:space="preserve">0504.221.165.00.11            </t>
  </si>
  <si>
    <t>0504.222.165.00.01</t>
  </si>
  <si>
    <t xml:space="preserve">0504.224.165.00.02            </t>
  </si>
  <si>
    <t xml:space="preserve">0504.230.165.00.01            </t>
  </si>
  <si>
    <t xml:space="preserve">0602.211.323.00.01            </t>
  </si>
  <si>
    <t xml:space="preserve">0602.211.324.00.01            </t>
  </si>
  <si>
    <t xml:space="preserve">0602.212.323.00.01            </t>
  </si>
  <si>
    <t xml:space="preserve">KONPONK. ETA MANTENUA: MAKIN. INSTALAZ.                                    </t>
  </si>
  <si>
    <t xml:space="preserve">0602.212.324.00.01            </t>
  </si>
  <si>
    <t xml:space="preserve">0602.214.323.00.01            </t>
  </si>
  <si>
    <t xml:space="preserve">0602.214.324.00.01            </t>
  </si>
  <si>
    <t xml:space="preserve">0602.221.323.00.01            </t>
  </si>
  <si>
    <t xml:space="preserve">0602.221.324.00.01            </t>
  </si>
  <si>
    <t xml:space="preserve">0602.221.323.00.04            </t>
  </si>
  <si>
    <t xml:space="preserve">0602.221.324.00.04            </t>
  </si>
  <si>
    <t xml:space="preserve">0602.221.323.00.05            </t>
  </si>
  <si>
    <t xml:space="preserve">0602.227.323.00.01            </t>
  </si>
  <si>
    <t xml:space="preserve">KONTRATUAK: GARBIKETA (LH)                                            </t>
  </si>
  <si>
    <t xml:space="preserve">0602.227.324.00.01            </t>
  </si>
  <si>
    <t xml:space="preserve">KONTRATUAK: GARBIKETA (DBH)                                      </t>
  </si>
  <si>
    <t xml:space="preserve">0602.227.323.00.99            </t>
  </si>
  <si>
    <t xml:space="preserve">KONTRATUAK: FERLI, MUGUERZA (LH)                                       </t>
  </si>
  <si>
    <t xml:space="preserve">0602.227.324.00.99            </t>
  </si>
  <si>
    <t xml:space="preserve">KONTRATUAK: FERLI, MUGUERZA (DBH)                                </t>
  </si>
  <si>
    <t>Partzuergoa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</si>
  <si>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</si>
  <si>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</si>
  <si>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</si>
  <si>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</si>
  <si>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</si>
  <si>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 xml:space="preserve">KONTRATUAK: GARBIKETA                                                      </t>
  </si>
  <si>
    <t>0604.227.323.02.99</t>
  </si>
  <si>
    <t xml:space="preserve">KONTRATUAK                                                   </t>
  </si>
  <si>
    <t>0701.205.335.00.01</t>
  </si>
  <si>
    <t>0701.211.335.00.01</t>
  </si>
  <si>
    <t>KONPONK. ETA MANTENUA: ERAIKUNTZAK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</si>
  <si>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</si>
  <si>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</si>
  <si>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</si>
  <si>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</si>
  <si>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</si>
  <si>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</si>
  <si>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</si>
  <si>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</si>
  <si>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</si>
  <si>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</si>
  <si>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</si>
  <si>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</si>
  <si>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</si>
  <si>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</si>
  <si>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</si>
  <si>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>0701.227.335.00.03</t>
  </si>
  <si>
    <t>KONTRATUAK: KANPO KONTRATUA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</si>
  <si>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</si>
  <si>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</si>
  <si>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</si>
  <si>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</si>
  <si>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</si>
  <si>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</si>
  <si>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>0701.227.335.00.07</t>
  </si>
  <si>
    <t>IKERKETAK ETA PLANGINTZAK</t>
  </si>
  <si>
    <t>0701.227.335.00.10</t>
  </si>
  <si>
    <t>KONTRATUA: GARBIKETA</t>
  </si>
  <si>
    <t xml:space="preserve">0701.230.335.00.01            </t>
  </si>
  <si>
    <t xml:space="preserve">DIETAK,LOKOMOZIOA.                                                         </t>
  </si>
  <si>
    <t xml:space="preserve">0801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</si>
  <si>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</si>
  <si>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</si>
  <si>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</si>
  <si>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</si>
  <si>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</si>
  <si>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</si>
  <si>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</si>
  <si>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</si>
  <si>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>0801.221.333.00.99</t>
  </si>
  <si>
    <t>HORNIDURAK: ONDARE PROIEKTUA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</si>
  <si>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</si>
  <si>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</si>
  <si>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</si>
  <si>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</si>
  <si>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</si>
  <si>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</si>
  <si>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</si>
  <si>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</si>
  <si>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</si>
  <si>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</si>
  <si>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</si>
  <si>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</si>
  <si>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</si>
  <si>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</si>
  <si>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0801.226.336.00.98            </t>
  </si>
  <si>
    <t xml:space="preserve">BELOAGA AUZOLANDEGIAK                                                      </t>
  </si>
  <si>
    <t>0801.226.334.00.97</t>
  </si>
  <si>
    <t>EUSKO IKASKUNTZA</t>
  </si>
  <si>
    <t xml:space="preserve">0801.226.334.00.99            </t>
  </si>
  <si>
    <t>DANTZA ANTZERKI IKUSKIZUNA</t>
  </si>
  <si>
    <t xml:space="preserve">0801.226.336.00.99            </t>
  </si>
  <si>
    <t>KONTRATAZIOA: BELOAGA</t>
  </si>
  <si>
    <t xml:space="preserve">0801.226.338.00.07            </t>
  </si>
  <si>
    <t xml:space="preserve">XANISTEBANAK JAI-KULTUR JARDUERAK                                          </t>
  </si>
  <si>
    <t>0801.227.333.00.01</t>
  </si>
  <si>
    <t>KONTRATAZIOA: GARBIKETA MENDIBURU 14</t>
  </si>
  <si>
    <t xml:space="preserve">0801.227.334.00.02            </t>
  </si>
  <si>
    <t xml:space="preserve">GARBIKETA: H.H.I. ALTZIBAR ESKOLA                                          </t>
  </si>
  <si>
    <t>0801.227.334.00.98</t>
  </si>
  <si>
    <t>KONTRATUA: ONDARE PROIEKTUA</t>
  </si>
  <si>
    <t>0801.227.333.00.99</t>
  </si>
  <si>
    <t>KONTRATAZIOA: MENDIBURU 14 KUDEAKETA</t>
  </si>
  <si>
    <t>0801.227.334.00.99</t>
  </si>
  <si>
    <t>KONTRATAZIOA: TXISTULARIAK</t>
  </si>
  <si>
    <t xml:space="preserve">0801.230.330.00.01            </t>
  </si>
  <si>
    <t>0803.205.332.10.01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</si>
  <si>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</si>
  <si>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</si>
  <si>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</si>
  <si>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</si>
  <si>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</si>
  <si>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</si>
  <si>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</si>
  <si>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</si>
  <si>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</si>
  <si>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</si>
  <si>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</si>
  <si>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>0803.226.332.10.99</t>
  </si>
  <si>
    <t>BESTE HAINBAT GASTU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</si>
  <si>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</si>
  <si>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</si>
  <si>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</si>
  <si>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</si>
  <si>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</si>
  <si>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</si>
  <si>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</si>
  <si>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</si>
  <si>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</si>
  <si>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</si>
  <si>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</si>
  <si>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</si>
  <si>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</si>
  <si>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</si>
  <si>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</si>
  <si>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</si>
  <si>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</si>
  <si>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</si>
  <si>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</si>
  <si>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</si>
  <si>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</si>
  <si>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</si>
  <si>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</si>
  <si>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</si>
  <si>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</si>
  <si>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</si>
  <si>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</si>
  <si>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</si>
  <si>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</si>
  <si>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</si>
  <si>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</si>
  <si>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</si>
  <si>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</si>
  <si>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</si>
  <si>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</si>
  <si>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0903.227.170.02.02  </t>
  </si>
  <si>
    <t>KONTRATUA: ZARATA MAPA</t>
  </si>
  <si>
    <t>0903.227.170.02.97</t>
  </si>
  <si>
    <t>KONTRATUA: KOMUNAREN MANTENUA</t>
  </si>
  <si>
    <t>0903.227.170.02.98</t>
  </si>
  <si>
    <t>KONTRATUA: ERAIKINEN AUDITORETZA</t>
  </si>
  <si>
    <t>0903.227.170.02.99</t>
  </si>
  <si>
    <t>KONTRATUA: LAGUNTZA TEKNIKOA</t>
  </si>
  <si>
    <t>0903.227.432.00.99</t>
  </si>
  <si>
    <t>KONTRATUA: ARIZMENDIENEAKO BISITAK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</si>
  <si>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</si>
  <si>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</si>
  <si>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</si>
  <si>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</si>
  <si>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</si>
  <si>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>Gizarte Administrazio Orokorra</t>
  </si>
  <si>
    <t xml:space="preserve">1001.204.230.00.01            </t>
  </si>
  <si>
    <t xml:space="preserve">ERRENTAMENTUAK: FUNTZIO ANITZEKO EKIPOAK                                   </t>
  </si>
  <si>
    <t>1001.205.230.00.01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</si>
  <si>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</si>
  <si>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</si>
  <si>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</si>
  <si>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</si>
  <si>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</si>
  <si>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>1001.221.231.00.04</t>
  </si>
  <si>
    <t>ERREGAIA</t>
  </si>
  <si>
    <t xml:space="preserve">1001.222.230.00.01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</si>
  <si>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</si>
  <si>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</si>
  <si>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</si>
  <si>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</si>
  <si>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>1001.226.231.00.94</t>
  </si>
  <si>
    <t>COVID-EN GASTUAK</t>
  </si>
  <si>
    <t xml:space="preserve">1001.226.231.00.95            </t>
  </si>
  <si>
    <t xml:space="preserve">BESTE HAINBAT GASTU                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</si>
  <si>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</si>
  <si>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</si>
  <si>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</si>
  <si>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</si>
  <si>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</si>
  <si>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</si>
  <si>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</si>
  <si>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</si>
  <si>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>1001.227.230.00.01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</si>
  <si>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</si>
  <si>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</si>
  <si>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</si>
  <si>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</si>
  <si>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</si>
  <si>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</si>
  <si>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>1001.227.231.00.97</t>
  </si>
  <si>
    <t>KONTRATUA: ZAINTZA EKOSISTEMA</t>
  </si>
  <si>
    <t xml:space="preserve">1001.227.231.00.98            </t>
  </si>
  <si>
    <t xml:space="preserve">KONTRATAZIOA: HAZIA PROIEKTUA                                              </t>
  </si>
  <si>
    <t>1001.227.231.00.99</t>
  </si>
  <si>
    <t>KONTRATAZIOA: TAXI</t>
  </si>
  <si>
    <t>1001.227.241.00.99</t>
  </si>
  <si>
    <t>KONTRATUA: PAUSO BERRIAK</t>
  </si>
  <si>
    <t xml:space="preserve">1001.230.230.00.01            </t>
  </si>
  <si>
    <t>3. Adina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</si>
  <si>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</si>
  <si>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</si>
  <si>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</si>
  <si>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</si>
  <si>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</si>
  <si>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>1003.226.231.90.99</t>
  </si>
  <si>
    <t>JUBILATUEN EGOITZA KUDEAKETA</t>
  </si>
  <si>
    <t xml:space="preserve">1003.227.337.10.98            </t>
  </si>
  <si>
    <t xml:space="preserve">KONTRATUAK                                                                 </t>
  </si>
  <si>
    <t xml:space="preserve">1003.227.337.10.99            </t>
  </si>
  <si>
    <t xml:space="preserve">3GN. ADINEKOEI GIMNASIA KLASEAK                                            </t>
  </si>
  <si>
    <t xml:space="preserve">1004.221.231.10.05            </t>
  </si>
  <si>
    <t xml:space="preserve">1004.222.231.10.01            </t>
  </si>
  <si>
    <t>1004.227.231.10.99</t>
  </si>
  <si>
    <t xml:space="preserve">1004.230.231.10.01            </t>
  </si>
  <si>
    <t>1005.226.231.50.99</t>
  </si>
  <si>
    <t>SENTIBERATZE JARDUERAK</t>
  </si>
  <si>
    <t>1005.227.231.50.01</t>
  </si>
  <si>
    <t>KONTRATAZIOA: FORMAKUNTZA</t>
  </si>
  <si>
    <t>1005.227.231.50.07</t>
  </si>
  <si>
    <t>KONTRATAZIOA: BERDINTASUN PLANA</t>
  </si>
  <si>
    <t>1005.227.231.50.11</t>
  </si>
  <si>
    <t>ITZULPENAK</t>
  </si>
  <si>
    <t>1005.227.231.50.96</t>
  </si>
  <si>
    <t>KONTRATAZIOA: HEZIKIDETZA</t>
  </si>
  <si>
    <t>1005.227.231.50.97</t>
  </si>
  <si>
    <t>KONTRATAZIOA: EMPALABRAMIENTO</t>
  </si>
  <si>
    <t>1005.227.231.50.98</t>
  </si>
  <si>
    <t>KONTRATAZIOA: AUTOLAGUNTZA TALDEA</t>
  </si>
  <si>
    <t>1005.227.231.50.99</t>
  </si>
  <si>
    <t>KONTRATAZIOA: IKERKETAK ETA DIAGNOSTIKOAK</t>
  </si>
  <si>
    <t>Gaztedia</t>
  </si>
  <si>
    <t>1101.205.337.20.01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</si>
  <si>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</si>
  <si>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</si>
  <si>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</si>
  <si>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</si>
  <si>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</si>
  <si>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</si>
  <si>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</si>
  <si>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</si>
  <si>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</si>
  <si>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>1101.227.337.20.07</t>
  </si>
  <si>
    <t>KONTRATUA: APLIKAZIO INFORMATIKOA</t>
  </si>
  <si>
    <t xml:space="preserve">1101.227.337.20.10            </t>
  </si>
  <si>
    <t>1101.227.337.20.99</t>
  </si>
  <si>
    <t>KONTRATUA: GAZTELEKUA (TOPALEKUA)</t>
  </si>
  <si>
    <t xml:space="preserve">1101.230.337.20.01            </t>
  </si>
  <si>
    <t xml:space="preserve">1102.212.342.00.01            </t>
  </si>
  <si>
    <t xml:space="preserve">KONPONK.MANTENUA: KIROL INSTALAZIOA                                        </t>
  </si>
  <si>
    <t>1102.212.342.00.02</t>
  </si>
  <si>
    <t>KONPONK. MANTENUA: UGALDETXO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</si>
  <si>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</si>
  <si>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</si>
  <si>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</si>
  <si>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</si>
  <si>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</si>
  <si>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</si>
  <si>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</si>
  <si>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</si>
  <si>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</si>
  <si>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</si>
  <si>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</si>
  <si>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>III KAPITULUA</t>
  </si>
  <si>
    <t xml:space="preserve">0201.322.011.00.01            </t>
  </si>
  <si>
    <t xml:space="preserve">INTERESAK: E/LAB. MAILEGUAK                                                </t>
  </si>
  <si>
    <t xml:space="preserve">0201.332.011.00.01            </t>
  </si>
  <si>
    <t xml:space="preserve">INTERESAK: E/L. MAILEGUAK                                                  </t>
  </si>
  <si>
    <t xml:space="preserve">0201.369.011.00.01            </t>
  </si>
  <si>
    <t xml:space="preserve">BESTELAKO FINANTZA GASTUAK.                                                </t>
  </si>
  <si>
    <t>0201.369.931.00.01</t>
  </si>
  <si>
    <t>BESTE GASTU FINANTZARIOAK</t>
  </si>
  <si>
    <t>IV KAPITULUA</t>
  </si>
  <si>
    <t>Gobernu organoak</t>
  </si>
  <si>
    <t xml:space="preserve">0101.419.912.00.01   </t>
  </si>
  <si>
    <t>DIRULAGUNTZA: UDALBILTZA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</si>
  <si>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</si>
  <si>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</si>
  <si>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</si>
  <si>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</si>
  <si>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>0101,481.912.00.02</t>
  </si>
  <si>
    <t>DIRULAGUNTZA: ARANZADI BIZIKIDETZA</t>
  </si>
  <si>
    <t>0101.481.912.00.03</t>
  </si>
  <si>
    <t>DIRULAGUNTZA: NAZIOMETROA</t>
  </si>
  <si>
    <t xml:space="preserve">0101.481.912.00.05            </t>
  </si>
  <si>
    <t xml:space="preserve">EKARPENA: EUDEL                                                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</si>
  <si>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</si>
  <si>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</si>
  <si>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</si>
  <si>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</si>
  <si>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</si>
  <si>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</si>
  <si>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>0501.419.162.10.01</t>
  </si>
  <si>
    <t>EKARPENA: HOBEKI</t>
  </si>
  <si>
    <t xml:space="preserve">0501.421.162.20.02            </t>
  </si>
  <si>
    <t xml:space="preserve">EKARPENA: SAN MARKOS MANKOMUNITATEA                                        </t>
  </si>
  <si>
    <t xml:space="preserve">0504.421.165.00.01            </t>
  </si>
  <si>
    <t xml:space="preserve">DIRULAGUNTZA OARSOALDEA: ENERGIA                                           </t>
  </si>
  <si>
    <t>0504.481.165.00.01</t>
  </si>
  <si>
    <t>DIRULAGUNTZA: IRAUNKORTASUN ENERGETIKOA</t>
  </si>
  <si>
    <t xml:space="preserve">0602  </t>
  </si>
  <si>
    <t xml:space="preserve">0602.481.323.00.01            </t>
  </si>
  <si>
    <t>DIRULAGUNTZA: ELIZALDE L.H. ESKOLAZ KANPOKO EKINT.</t>
  </si>
  <si>
    <t xml:space="preserve">0602.481.324.00.01            </t>
  </si>
  <si>
    <t>DIRULAGUNTZA: ELIZALDE D.B.H. ESKOLAZ KANPOKO EKI.</t>
  </si>
  <si>
    <t xml:space="preserve">0602.481.326.00.01            </t>
  </si>
  <si>
    <t>DIRULAGUNTZAK: ELIZALDE - ESKOLAZ KANPOKO EKINTZ.</t>
  </si>
  <si>
    <t>Haurtzaro</t>
  </si>
  <si>
    <t xml:space="preserve">0603.481.323.01.01            </t>
  </si>
  <si>
    <t xml:space="preserve">DIRULAGUNTZA: HAURTZARO L.H. ESKOLAZ KANPOKO EKI.                  </t>
  </si>
  <si>
    <t xml:space="preserve">0603.481.323.01.02            </t>
  </si>
  <si>
    <t xml:space="preserve">DIRULAGUNTZA: HAURTZARO L.H. - MANTENUA                                                      </t>
  </si>
  <si>
    <t xml:space="preserve">0603.481.326.01.02            </t>
  </si>
  <si>
    <t>DIRULAGUNTZAK: HAURTZARO - ESKOLAZ KANPOKO EKINT.</t>
  </si>
  <si>
    <t xml:space="preserve">0603.481.324.01.01            </t>
  </si>
  <si>
    <t xml:space="preserve">DIRULAGUNTZA: HAURTZARO D.B.H. ESKOLAZ KANPOKO E.                            </t>
  </si>
  <si>
    <t xml:space="preserve">0603.481.324.01.02            </t>
  </si>
  <si>
    <t xml:space="preserve">DIRULAGUNTZA: HAURTZARO D.B.H. - MANTENUA                                                      </t>
  </si>
  <si>
    <t xml:space="preserve">0604  </t>
  </si>
  <si>
    <t xml:space="preserve">0604.481.323.02.01            </t>
  </si>
  <si>
    <t xml:space="preserve">DIRULAGUNTZA: PARTZUERGOA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</si>
  <si>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</si>
  <si>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</si>
  <si>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</si>
  <si>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BEKAK                                         </t>
  </si>
  <si>
    <t>0701.480.335.00.02</t>
  </si>
  <si>
    <t>IKERKETA BEKA</t>
  </si>
  <si>
    <t xml:space="preserve">0701.481.335.00.01            </t>
  </si>
  <si>
    <t>UDALAZ GAINDIKO INTERES OROK. ERAKUNDEEI LAGUNTZ.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</si>
  <si>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</si>
  <si>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</si>
  <si>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</si>
  <si>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</si>
  <si>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</si>
  <si>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</si>
  <si>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</si>
  <si>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</si>
  <si>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</si>
  <si>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UEU-KO IKASLEEI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</si>
  <si>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</si>
  <si>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</si>
  <si>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</si>
  <si>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</si>
  <si>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</si>
  <si>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</si>
  <si>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</si>
  <si>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</si>
  <si>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DIRULAGUNTZA: IKASTETXEAK</t>
  </si>
  <si>
    <t>0701.481.335.00.11</t>
  </si>
  <si>
    <t>DIRULAGUNTZA: A.E.K.</t>
  </si>
  <si>
    <t>0701.481.335.00.12</t>
  </si>
  <si>
    <t>DIRULAGUNTZA: 11 TB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</si>
  <si>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</si>
  <si>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</si>
  <si>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</si>
  <si>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DIRULAGUNTZA: MUSIKA IKASTEKO BEKAK                    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</si>
  <si>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</si>
  <si>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</si>
  <si>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</si>
  <si>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</si>
  <si>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0801.481.334.00.01            </t>
  </si>
  <si>
    <t>DIRULAGUNTZAK: OHIKO KULTUR EKITALDIAK</t>
  </si>
  <si>
    <t xml:space="preserve">0801.481.334.00.02   </t>
  </si>
  <si>
    <t>EKARPENA: EUSKO IKASKUNTZA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</si>
  <si>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</si>
  <si>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</si>
  <si>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</si>
  <si>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</si>
  <si>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</si>
  <si>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</si>
  <si>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</si>
  <si>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</si>
  <si>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</si>
  <si>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</si>
  <si>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</si>
  <si>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KULTUR SORKUNTZA DEIALDIA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</si>
  <si>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</si>
  <si>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</si>
  <si>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</si>
  <si>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</si>
  <si>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</si>
  <si>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</si>
  <si>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</si>
  <si>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HITZEN LIHOA</t>
  </si>
  <si>
    <t>0801.481.334.00.13</t>
  </si>
  <si>
    <t>DIRULAGUNTZA: GAZTE SORTZAILEAK</t>
  </si>
  <si>
    <t>0801.481.334.00.14</t>
  </si>
  <si>
    <t>DIRULAGUNTZA: ELIZALDE</t>
  </si>
  <si>
    <t>0801.481.334.00.15</t>
  </si>
  <si>
    <t>DIRULAGUNTZA: ZINEGILEAK</t>
  </si>
  <si>
    <t>0801.481.334.00.16</t>
  </si>
  <si>
    <t>DIRULAGUNTZA: EZ-OHIKO KULTUR EKITALDIAK</t>
  </si>
  <si>
    <t>0801.481.334.00.17</t>
  </si>
  <si>
    <t>DIRULAGUNTZA: KULTURAZ BETE ARTE</t>
  </si>
  <si>
    <t>0801.481.334.00.18</t>
  </si>
  <si>
    <t>DIRULAGUNTZA: KANTAGILTZA</t>
  </si>
  <si>
    <t>0801.481.336.00.01</t>
  </si>
  <si>
    <t>DIRULAGUNTZA: KATTIN-TXIKI</t>
  </si>
  <si>
    <t>0801.481.338.00.01</t>
  </si>
  <si>
    <t>DIRULAGUNTZA: ALDEGUNA ELKARTEA</t>
  </si>
  <si>
    <t>0801.481.338.00.02</t>
  </si>
  <si>
    <t>DIRULAGUNTZA: AUZOKALTE ELKARTEA</t>
  </si>
  <si>
    <t xml:space="preserve">0801.481.338.00.03            </t>
  </si>
  <si>
    <t xml:space="preserve">DIRULAGUNTZA: KLARENE ALTZIBAR ELKARTEA                         </t>
  </si>
  <si>
    <t>0801.481.338.00.04</t>
  </si>
  <si>
    <t>DIRULAGUNTZA: ITURRIOZKO FESTA BATZORDEA</t>
  </si>
  <si>
    <t xml:space="preserve">0801.481.338.00.05            </t>
  </si>
  <si>
    <t>0801.481.338.00.06</t>
  </si>
  <si>
    <t>DIRULAGUNTZA: BIZARDIA ELKARTEA</t>
  </si>
  <si>
    <t>0801.481.338.00.07</t>
  </si>
  <si>
    <t>DIRULAGUNTZA: UGALDETXO KULTUR TALDEA</t>
  </si>
  <si>
    <t>0801.481.338.00.08</t>
  </si>
  <si>
    <t>DIRULAGUNTZA: MUNANDI ERROMERIA</t>
  </si>
  <si>
    <t>0801.481.338.00.09</t>
  </si>
  <si>
    <t>DIRULAGUNTZA: ARTASO ELKARTEA</t>
  </si>
  <si>
    <t>0801.481.338.00.10</t>
  </si>
  <si>
    <t>DIRULAGUNTZA: XANISTEBANAK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</si>
  <si>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</si>
  <si>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</si>
  <si>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</si>
  <si>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>DIRULAGUNTZAK ERAKUNDEEI</t>
  </si>
  <si>
    <t>0901.481.170.00.02</t>
  </si>
  <si>
    <t>DIRULAGUNTZA: ZUBIETA LANTZEN</t>
  </si>
  <si>
    <t xml:space="preserve">0903.420.170.02.01            </t>
  </si>
  <si>
    <t xml:space="preserve">EKARPENA: PARKE-ETXEA                                                      </t>
  </si>
  <si>
    <t>0903.481.430.00.01</t>
  </si>
  <si>
    <t>DIRULAGUNTZA ZUZENAK: COVID</t>
  </si>
  <si>
    <t xml:space="preserve">0903.421.432.00.01            </t>
  </si>
  <si>
    <t xml:space="preserve">EKARPENA OARSOALDEA: TURISMO-CICERONE                                      </t>
  </si>
  <si>
    <t xml:space="preserve">0903.422.441.10.01            </t>
  </si>
  <si>
    <t>EKARPENA: GARRAIO AGINTARITZA</t>
  </si>
  <si>
    <t xml:space="preserve">0903.433.432.00.01            </t>
  </si>
  <si>
    <t xml:space="preserve">EKARPENA: OTASA                                                            </t>
  </si>
  <si>
    <t>0903.480.414.00.02</t>
  </si>
  <si>
    <t>EKARPENA: LURBIZI EKINTZAK</t>
  </si>
  <si>
    <t>0903.481.414.00.01</t>
  </si>
  <si>
    <t>DIRULAGUNTZAK: BIZI IRAUN ELKARTEA</t>
  </si>
  <si>
    <t>Gizarte Zerbitzuak Adm Orokorra</t>
  </si>
  <si>
    <t xml:space="preserve">1001.421.241.00.01            </t>
  </si>
  <si>
    <t xml:space="preserve">EKARPENA: OARSOALDEA, S.A.                                                 </t>
  </si>
  <si>
    <t>1001.421.241.00.02</t>
  </si>
  <si>
    <t>OARSOALDEA: EREITEN PROIEKTUA</t>
  </si>
  <si>
    <t xml:space="preserve">1001.421.241.00.03            </t>
  </si>
  <si>
    <t xml:space="preserve">EKARPENA: OARSOALDEA - PROGRAMAK                                           </t>
  </si>
  <si>
    <t xml:space="preserve">1001.421.433.00.01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</si>
  <si>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</si>
  <si>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</si>
  <si>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</si>
  <si>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</si>
  <si>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</si>
  <si>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</si>
  <si>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</si>
  <si>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</si>
  <si>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</si>
  <si>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</si>
  <si>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</si>
  <si>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</si>
  <si>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</si>
  <si>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</si>
  <si>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</si>
  <si>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</si>
  <si>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</si>
  <si>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</si>
  <si>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</si>
  <si>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</si>
  <si>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</si>
  <si>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</si>
  <si>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</si>
  <si>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</si>
  <si>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</si>
  <si>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DIRULAGUNTZA: ABARKA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</si>
  <si>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</si>
  <si>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</si>
  <si>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</si>
  <si>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</si>
  <si>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</si>
  <si>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</si>
  <si>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1001.481.230.20.11</t>
  </si>
  <si>
    <t>DIRULAGUNTZA: GARABIDE ELKARTEA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</si>
  <si>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</si>
  <si>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</si>
  <si>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</si>
  <si>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</si>
  <si>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</si>
  <si>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</si>
  <si>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</si>
  <si>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</si>
  <si>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1001.481.231.00.08</t>
  </si>
  <si>
    <t>DIRULAGUNTZA: AGINTZARI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</si>
  <si>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</si>
  <si>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</si>
  <si>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</si>
  <si>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DIRULAGUNTZA: PETRA LEKUONA                                                 </t>
  </si>
  <si>
    <t xml:space="preserve">1003.481.337.10.01            </t>
  </si>
  <si>
    <t xml:space="preserve">DIRULAGUNTZA: GAZTE IZANAK                                       </t>
  </si>
  <si>
    <t>1003.481.337.10.02</t>
  </si>
  <si>
    <t>DIRULAGUNTZA: GAZTE IZANAK - LOKAL</t>
  </si>
  <si>
    <t>1005.480.231.50.09</t>
  </si>
  <si>
    <t xml:space="preserve">DIRULAGUNTZAK: GENERO BERDINTASUNA                                          </t>
  </si>
  <si>
    <t xml:space="preserve">1101.481.337.20.01            </t>
  </si>
  <si>
    <t xml:space="preserve">DIRULAGUNTZA: OINHERRI                                             </t>
  </si>
  <si>
    <t>1101.481.337.20.02</t>
  </si>
  <si>
    <t xml:space="preserve">DIRULAGUNTZA: AGERREALDE                                   </t>
  </si>
  <si>
    <t>1101.481.337.20.03</t>
  </si>
  <si>
    <t>DIRULAGUNTZAK: ELKARTEAK</t>
  </si>
  <si>
    <t>1102.421.326.00.01</t>
  </si>
  <si>
    <t>DIRULAGUNTZA OARSOALDEA: ESKOLA KIROLA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</si>
  <si>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</si>
  <si>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</si>
  <si>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</si>
  <si>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</si>
  <si>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1102.480.341.00.01            </t>
  </si>
  <si>
    <t>DIRULAGUNTZA KIROLARIEI</t>
  </si>
  <si>
    <t xml:space="preserve">1102.481.341.00.01            </t>
  </si>
  <si>
    <t xml:space="preserve">DIRULAGUNTZAK ERAKUNDEEI: FUNTZIONAMENDU G                                   </t>
  </si>
  <si>
    <t xml:space="preserve">1102.481.341.00.02            </t>
  </si>
  <si>
    <t>DIRULAGUNTZA: OHIKO JARDUERAK</t>
  </si>
  <si>
    <t xml:space="preserve">1102.481.341.00.03   </t>
  </si>
  <si>
    <t>DIRULAGUNTZA: EZ-OHIKO</t>
  </si>
  <si>
    <t xml:space="preserve">1102.481.341.00.04            </t>
  </si>
  <si>
    <t>DIRULAGUNTZA: CDN HONDAR-IRUN-OARSOALDE BIDASOA</t>
  </si>
  <si>
    <t>1102.481.341.00.05</t>
  </si>
  <si>
    <t>DIRULAGUNTZA: OTXE</t>
  </si>
  <si>
    <t xml:space="preserve">1102.481.341.00.06            </t>
  </si>
  <si>
    <t xml:space="preserve">DIRULAGUNTZAK ERAKUNDEEI: KIROL JARDUERAK                                    </t>
  </si>
  <si>
    <t>1102.481.341.00.07</t>
  </si>
  <si>
    <t>DIRULAGUNTZA: HAURTZARO MENDI</t>
  </si>
  <si>
    <t>1102.481.341.00.08</t>
  </si>
  <si>
    <t>DIRULAGUNTZA: GIRIZIA MENDI</t>
  </si>
  <si>
    <t>1102.481.341.00.09</t>
  </si>
  <si>
    <t>DIRULAGUNTZA: EUSKAL MAKILA</t>
  </si>
  <si>
    <t>1102.481.341.00.10</t>
  </si>
  <si>
    <t>DIRULAGUNTZA: LARTAUN</t>
  </si>
  <si>
    <t>1102.481.341.00.11</t>
  </si>
  <si>
    <t>DIRULAGUNTZA: MINDARA</t>
  </si>
  <si>
    <t>VI. KAPITULUA</t>
  </si>
  <si>
    <t xml:space="preserve">0102.622.920.00.01            </t>
  </si>
  <si>
    <t xml:space="preserve">UDAL ERAIKINAK                                                             </t>
  </si>
  <si>
    <t xml:space="preserve">0102.622.920.00.02            </t>
  </si>
  <si>
    <t>MENDIBURU 14 EKIPAMENDUA</t>
  </si>
  <si>
    <t xml:space="preserve">0102.625.920.00.01            </t>
  </si>
  <si>
    <t>ALTZARIAK</t>
  </si>
  <si>
    <t>0102.649.920.00.01</t>
  </si>
  <si>
    <t>LANGILEAREN ATARIA</t>
  </si>
  <si>
    <t>Informatika saila</t>
  </si>
  <si>
    <t xml:space="preserve">0104.601.920.00.01            </t>
  </si>
  <si>
    <t>ZUNTZAREN ZABALPENA</t>
  </si>
  <si>
    <t xml:space="preserve">0104.626.920.00.01            </t>
  </si>
  <si>
    <t xml:space="preserve">EKIPAMENDU INFORMATIKOA                                                    </t>
  </si>
  <si>
    <t xml:space="preserve">0104.629.920.00.01            </t>
  </si>
  <si>
    <t xml:space="preserve">BESTELAKO INBERTSIOAK                                                      </t>
  </si>
  <si>
    <t>0301.600.150.00.01</t>
  </si>
  <si>
    <t>LUR EROSKETAK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</si>
  <si>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</si>
  <si>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</si>
  <si>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</si>
  <si>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</si>
  <si>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0301.601.150.00.03</t>
  </si>
  <si>
    <t>ALTZIBARKO URBANIZAZIOA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</si>
  <si>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</si>
  <si>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</si>
  <si>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</si>
  <si>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</si>
  <si>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 xml:space="preserve">0502.601.153.20.02            </t>
  </si>
  <si>
    <t>APARKALEKU BERRIA</t>
  </si>
  <si>
    <t xml:space="preserve">0502.601.153.20.03            </t>
  </si>
  <si>
    <t>TXAKUR PARKEAK</t>
  </si>
  <si>
    <t xml:space="preserve">0502.601.153.20.05            </t>
  </si>
  <si>
    <t>ESPALOIAK</t>
  </si>
  <si>
    <t xml:space="preserve">0502.601.153.20.06        </t>
  </si>
  <si>
    <t>ARANEDER ZUBIA</t>
  </si>
  <si>
    <t xml:space="preserve">0502.601.153.20.07        </t>
  </si>
  <si>
    <t>RAFAEL PIKABEA</t>
  </si>
  <si>
    <t xml:space="preserve">0502.601.153.20.08            </t>
  </si>
  <si>
    <t>ASFALTATZE LANAK</t>
  </si>
  <si>
    <t xml:space="preserve">0502.601.153.40.01            </t>
  </si>
  <si>
    <t xml:space="preserve">AUZOLANEAN                                                                 </t>
  </si>
  <si>
    <t xml:space="preserve">0502.624.153.00.01      </t>
  </si>
  <si>
    <t>IBILGAILUAREN EROSKETA</t>
  </si>
  <si>
    <t>Ur zerbitzua</t>
  </si>
  <si>
    <t>0503.601.161.00.01</t>
  </si>
  <si>
    <t>HODIEN ALDAKETA</t>
  </si>
  <si>
    <t>0503.623.161.00.01</t>
  </si>
  <si>
    <t>KONTADORE ALDAKETAK</t>
  </si>
  <si>
    <t>0503.623.161.00.02</t>
  </si>
  <si>
    <t>ARRIETA DEPOSITOKO EGUZKI ENERGIA INSTALAZIOA</t>
  </si>
  <si>
    <t xml:space="preserve">0504.609.165.00.01            </t>
  </si>
  <si>
    <t>IRAUNKORTASUN ENERGETIKOA</t>
  </si>
  <si>
    <t xml:space="preserve">0504.624.165.00.01            </t>
  </si>
  <si>
    <t>IBILGAILUA</t>
  </si>
  <si>
    <t>0801.622.334.00.01</t>
  </si>
  <si>
    <t>AUZO LOKALAK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</si>
  <si>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</si>
  <si>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</si>
  <si>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</si>
  <si>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</si>
  <si>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</si>
  <si>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LIBURUGINTZA</t>
  </si>
  <si>
    <t>0801.689.334.00.03</t>
  </si>
  <si>
    <t>ONDARE BILDUMA</t>
  </si>
  <si>
    <t>0803.625.332.10.01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</si>
  <si>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</si>
  <si>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</si>
  <si>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</si>
  <si>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0901.601.170.00.01</t>
  </si>
  <si>
    <t>HERRI BIDEAK KONPONDU</t>
  </si>
  <si>
    <t>0903.601.170.02.01</t>
  </si>
  <si>
    <t>BIDEGORRIA</t>
  </si>
  <si>
    <t xml:space="preserve">1004.623.231.10.01            </t>
  </si>
  <si>
    <t xml:space="preserve">IRISGARRITASUNERAKO TRESNERIA                                              </t>
  </si>
  <si>
    <t>1101.622.337.20.01</t>
  </si>
  <si>
    <t>GAZTELEKUAREN EKIPAMENDUA</t>
  </si>
  <si>
    <t>1102.622.342.00.01</t>
  </si>
  <si>
    <t>KIROLDEGIKO EGOKITZAPENA</t>
  </si>
  <si>
    <t>1102.622.342.00.02</t>
  </si>
  <si>
    <t>ALTZIBARKO FRONTOIA</t>
  </si>
  <si>
    <t>1102.622.342.00.03</t>
  </si>
  <si>
    <t>UGALDETXOKO FUTBOL ZELAIA</t>
  </si>
  <si>
    <t>1102.625.342.00.01</t>
  </si>
  <si>
    <t>DESFIBRILADOREAK</t>
  </si>
  <si>
    <t>VII. KAPITULUA</t>
  </si>
  <si>
    <t>0301.720.150.00.01</t>
  </si>
  <si>
    <t>DIRULAGUNTZA GFA: HITZARMENA LANBARREN</t>
  </si>
  <si>
    <t xml:space="preserve">0501.721.162.20.01            </t>
  </si>
  <si>
    <t xml:space="preserve">EKARPENA: SAN MARKOS ITXIERA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</si>
  <si>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</si>
  <si>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</si>
  <si>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 xml:space="preserve">0603.781.324.01.01            </t>
  </si>
  <si>
    <t xml:space="preserve">DIRULAGUNTZA: HAURTZARO-HAINBAT INBERTSIO (DBH)                                       </t>
  </si>
  <si>
    <t>0903.733.432.00.01</t>
  </si>
  <si>
    <t>EKARPENA INBERTSIOAK: OTASA</t>
  </si>
  <si>
    <t>1001.717.231.00.01</t>
  </si>
  <si>
    <t>DIRULAGUNTZA INBERTSIOAK: GIZARTERATZE PROIEKTUA</t>
  </si>
  <si>
    <t>VIII. KAPITULUA</t>
  </si>
  <si>
    <t xml:space="preserve">0201.833.931.00.01            </t>
  </si>
  <si>
    <t xml:space="preserve">PERTSONALARI AURRERAKINAK                                                  </t>
  </si>
  <si>
    <t>IX KAPITULUA</t>
  </si>
  <si>
    <t xml:space="preserve">0201.933.011.00.01            </t>
  </si>
  <si>
    <t xml:space="preserve">AMORTIZAZIOA: E/L MAILEGUA                                                 </t>
  </si>
  <si>
    <t>2023KO AURREKONTUKO SARRERAK</t>
  </si>
  <si>
    <t xml:space="preserve">0201.112.931.00.01                   </t>
  </si>
  <si>
    <t xml:space="preserve">ZERGAK: LANDA-ONDASUNAK                                                    </t>
  </si>
  <si>
    <t xml:space="preserve">0201.112.931.00.02                   </t>
  </si>
  <si>
    <t xml:space="preserve">ZERGAK: HIRI-ONDASUNAK                                                     </t>
  </si>
  <si>
    <t xml:space="preserve">0201.113.931.00.01                   </t>
  </si>
  <si>
    <t xml:space="preserve">ZERGAK: TRAKZIO MEKANIKODUN IBILGAILUAK                                    </t>
  </si>
  <si>
    <t xml:space="preserve">0201.114.931.00.01                   </t>
  </si>
  <si>
    <t xml:space="preserve">ZERGAK: HIRILUR BALIO GEHIKUNTZA                                           </t>
  </si>
  <si>
    <t xml:space="preserve">0201.130.931.00.01                   </t>
  </si>
  <si>
    <t xml:space="preserve">ZERGAK: ENPRESA JARDUERAK                                                  </t>
  </si>
  <si>
    <t xml:space="preserve">0301.282.150.00.01                   </t>
  </si>
  <si>
    <t xml:space="preserve">ZERGAK: ERAIKUNTZA, INSTALAZIO ETA OBRAK                                   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</si>
  <si>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</si>
  <si>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</si>
  <si>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</si>
  <si>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</si>
  <si>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</si>
  <si>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</si>
  <si>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</si>
  <si>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</si>
  <si>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</si>
  <si>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</si>
  <si>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</si>
  <si>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</si>
  <si>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</si>
  <si>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</si>
  <si>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</si>
  <si>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</si>
  <si>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</si>
  <si>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</si>
  <si>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</si>
  <si>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</si>
  <si>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</si>
  <si>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</si>
  <si>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</si>
  <si>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</si>
  <si>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0102.399.920.00.02            </t>
  </si>
  <si>
    <t>KAMIOIEN APARKALEKUAK</t>
  </si>
  <si>
    <t xml:space="preserve">0201.380.931.00.01                   </t>
  </si>
  <si>
    <t>GASTU ITZULKETA ARRUNTAK</t>
  </si>
  <si>
    <t xml:space="preserve">0201.392.931.00.01                   </t>
  </si>
  <si>
    <t>EPEALDI EXEKUTIBOKO ERREKARGUA</t>
  </si>
  <si>
    <t xml:space="preserve">0201.393.931.00.01                   </t>
  </si>
  <si>
    <t xml:space="preserve">BERANDUTZA INTERESAK                                                       </t>
  </si>
  <si>
    <t xml:space="preserve">0301.311.150.00.01                   </t>
  </si>
  <si>
    <t xml:space="preserve">TASAK: ESTABLEZIMENDU IRIKITZE BAIMENAK                                    </t>
  </si>
  <si>
    <t xml:space="preserve">0301.311.150.00.02                   </t>
  </si>
  <si>
    <t xml:space="preserve">JARDUERA GOGAIKARRI...IREKIERA                                             </t>
  </si>
  <si>
    <t xml:space="preserve">0301.312.150.00.01                   </t>
  </si>
  <si>
    <t xml:space="preserve">TASAK: HIRIGINTZA BAIMENAK                                                 </t>
  </si>
  <si>
    <t xml:space="preserve">0301.312.150.00.02                   </t>
  </si>
  <si>
    <t xml:space="preserve">TASAK: HIRIGINTZA ESPED. TRAMITAZIOA                                       </t>
  </si>
  <si>
    <t xml:space="preserve">0301.391.150.00.01                   </t>
  </si>
  <si>
    <t xml:space="preserve">HIRIGINTZAKO ISUNAK                                                        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</si>
  <si>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</si>
  <si>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</si>
  <si>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</si>
  <si>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</si>
  <si>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</si>
  <si>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</si>
  <si>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0401.399.130.00.01            </t>
  </si>
  <si>
    <t>BESTE HAINBAT SARRERA</t>
  </si>
  <si>
    <t xml:space="preserve">0501  </t>
  </si>
  <si>
    <t xml:space="preserve">0501.310.162.10.01                   </t>
  </si>
  <si>
    <t xml:space="preserve">TASAK: ZABOR BILKETA                                                       </t>
  </si>
  <si>
    <t xml:space="preserve">0501.399.162.10.01                   </t>
  </si>
  <si>
    <t xml:space="preserve">MATERIAL BIRZIKLAGARRIEN SARRERAK                                          </t>
  </si>
  <si>
    <t xml:space="preserve">0501.399.162.10.02                   </t>
  </si>
  <si>
    <t xml:space="preserve">0502  </t>
  </si>
  <si>
    <t xml:space="preserve">0502.310.164.00.03                   </t>
  </si>
  <si>
    <t xml:space="preserve">TASAK: UDAL HILERRIA                                                       </t>
  </si>
  <si>
    <t xml:space="preserve">0503  </t>
  </si>
  <si>
    <t xml:space="preserve">0503.310.160.00.01                   </t>
  </si>
  <si>
    <t xml:space="preserve">TASAK: ESTOLDERIA                                                          </t>
  </si>
  <si>
    <t xml:space="preserve">0503.310.161.00.09                   </t>
  </si>
  <si>
    <t xml:space="preserve">TASAK: UR HORNIDURA                                                        </t>
  </si>
  <si>
    <t xml:space="preserve">0701.399.335.00.01            </t>
  </si>
  <si>
    <t>0801.310.334.00.16</t>
  </si>
  <si>
    <t>MENDIBURU 14 ARETOA - SARRERAK</t>
  </si>
  <si>
    <t>0801.320.334.00.04</t>
  </si>
  <si>
    <t>TASAK: MENDIBURU 14 ARETOAREN ERABILERA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</si>
  <si>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</si>
  <si>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</si>
  <si>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</si>
  <si>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</si>
  <si>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</si>
  <si>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 xml:space="preserve">0903.310.441.10.19                   </t>
  </si>
  <si>
    <t>TASAK: XORROLA</t>
  </si>
  <si>
    <t xml:space="preserve">1004  </t>
  </si>
  <si>
    <t xml:space="preserve">1004.300.231.10.01                   </t>
  </si>
  <si>
    <t xml:space="preserve">ETXEZ-ETXEKO ZERBITZUGATIKO PREZIO PUBLI                                   </t>
  </si>
  <si>
    <t>1101.340.337.20.99</t>
  </si>
  <si>
    <t>UDALEKUAK</t>
  </si>
  <si>
    <t>1102.340.326.00.99</t>
  </si>
  <si>
    <t>KIROL EKINTZAK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</si>
  <si>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</si>
  <si>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</si>
  <si>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</si>
  <si>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</si>
  <si>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0103  </t>
  </si>
  <si>
    <t xml:space="preserve">0103.410.929.00.01                   </t>
  </si>
  <si>
    <t xml:space="preserve">DIRU LAG. E.J.: BAKE EPAITEGIA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</si>
  <si>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</si>
  <si>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</si>
  <si>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</si>
  <si>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</si>
  <si>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0602.410.324.00.01                   </t>
  </si>
  <si>
    <t xml:space="preserve">EUSK.JAUR: D.B.H.DIRU-LAGUNTZA                                             </t>
  </si>
  <si>
    <t xml:space="preserve">0604.410.323.02.01                   </t>
  </si>
  <si>
    <t xml:space="preserve">EUSKO JAUR.(0-3 URTE). PARTZUERGOA                                         </t>
  </si>
  <si>
    <t xml:space="preserve">0701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</si>
  <si>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</si>
  <si>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</si>
  <si>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</si>
  <si>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</si>
  <si>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0803  </t>
  </si>
  <si>
    <t xml:space="preserve">0803.410.332.10.01                   </t>
  </si>
  <si>
    <t xml:space="preserve">DIRU LAG. E.J.: BIBLIOTEKA                                                 </t>
  </si>
  <si>
    <t>0903.410.170.02.01</t>
  </si>
  <si>
    <t>DIRULAGUNTZA E.J.: GARAPEN JASANGARRIA</t>
  </si>
  <si>
    <t xml:space="preserve">1001  </t>
  </si>
  <si>
    <t xml:space="preserve">1001.410.231.30.01                   </t>
  </si>
  <si>
    <t xml:space="preserve">E.J.:GIZA LARRIALDIAK                                                      </t>
  </si>
  <si>
    <t xml:space="preserve">1001.410.231.00.02       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</si>
  <si>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</si>
  <si>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</si>
  <si>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</si>
  <si>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</si>
  <si>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</si>
  <si>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</si>
  <si>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</si>
  <si>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 xml:space="preserve">1001.420.231.00.03            </t>
  </si>
  <si>
    <t>DIRULAGUNTZA GFA: ZAINTZA EKOSISTEMA KOMUNITARIOA</t>
  </si>
  <si>
    <t xml:space="preserve">1004.420.231.10.01                   </t>
  </si>
  <si>
    <t xml:space="preserve">DIPUTAZIOA: ETXEZ ETXEKO DIRULAGUNTZA                                      </t>
  </si>
  <si>
    <t>1005.410.231.50.01</t>
  </si>
  <si>
    <t>E.J.: BERDINTASUNA</t>
  </si>
  <si>
    <t xml:space="preserve">1005.420.231.50.02                 </t>
  </si>
  <si>
    <t>GFA: BERDINTASUNA</t>
  </si>
  <si>
    <t>1101.420.337.20.02</t>
  </si>
  <si>
    <t>DIRULAGUNTZA: GAZTERIA</t>
  </si>
  <si>
    <t>1102.420.326.00.02</t>
  </si>
  <si>
    <t>DIRULAGUNTZA GFA: DIRULAGUNTZA KIROL JARDUERAK</t>
  </si>
  <si>
    <t>V. KAPITULUA</t>
  </si>
  <si>
    <t xml:space="preserve">0102.540.920.00.01                   </t>
  </si>
  <si>
    <t xml:space="preserve">ERRENTAMENTUAK: HIRI-FINKAK.                                               </t>
  </si>
  <si>
    <t xml:space="preserve">0102.540.920.00.02                   </t>
  </si>
  <si>
    <t xml:space="preserve">ERRENTAMENTUAK: LANDA-FINKAK.                                              </t>
  </si>
  <si>
    <t xml:space="preserve">0102.550.920.00.01                   </t>
  </si>
  <si>
    <t xml:space="preserve">EMAKIDA ADMINISTRATIBOAK (MAMUT)                                           </t>
  </si>
  <si>
    <t xml:space="preserve">0201.560.931.00.01                   </t>
  </si>
  <si>
    <t xml:space="preserve">GORDAILU INTERESAK                                                         </t>
  </si>
  <si>
    <t xml:space="preserve">0901  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</si>
  <si>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</si>
  <si>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</si>
  <si>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</si>
  <si>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</si>
  <si>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 xml:space="preserve">1001.543.337.10.01                   </t>
  </si>
  <si>
    <t>MENDIBURU 14 - TABERNA</t>
  </si>
  <si>
    <t>0903.710.170.02.01</t>
  </si>
  <si>
    <t>E.J.: IRISGARRITASUNA (ALTZIBAR-ITURRIOTZ)</t>
  </si>
  <si>
    <t xml:space="preserve">0201.833.931.00.01                   </t>
  </si>
  <si>
    <t xml:space="preserve">PERTSONALAREN AURRERAKINEN BUELTATZEA                                      </t>
  </si>
  <si>
    <t>IX. KAPITULUA</t>
  </si>
  <si>
    <t>0201.933.931.00.01</t>
  </si>
  <si>
    <t>EPE LUZERAKO MAILEGUAK</t>
  </si>
  <si>
    <t>IRAGARKI LEGALAK</t>
  </si>
  <si>
    <t xml:space="preserve">ARGITERI PUBLIKOA - ARGINDARRA                                  </t>
  </si>
  <si>
    <t>1501.624.162.10.01</t>
  </si>
  <si>
    <t>IBILGAILUEN EROSKETA</t>
  </si>
  <si>
    <t>Guztira 2023 ekitaldian: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</si>
</sst>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);\(#,##0\)"/>
    <numFmt numFmtId="165" formatCode="dd/mmm"/>
  </numFmts>
  <fonts count="46">
    <font>
      <sz val="10"/>
      <name val="Arial"/>
      <family val="2"/>
    </font>
    <font>
      <b/>
      <sz val="16"/>
      <name val="Arial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1" fontId="8" fillId="34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6" fillId="35" borderId="0" xfId="0" applyFont="1" applyFill="1" applyAlignment="1">
      <alignment horizontal="left"/>
    </xf>
    <xf numFmtId="4" fontId="6" fillId="35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36" borderId="16" xfId="0" applyFont="1" applyFill="1" applyBorder="1" applyAlignment="1">
      <alignment wrapText="1"/>
    </xf>
    <xf numFmtId="0" fontId="11" fillId="36" borderId="17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4" fontId="11" fillId="35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" fontId="11" fillId="33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/>
    </xf>
    <xf numFmtId="4" fontId="11" fillId="35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35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PageLayoutView="0" workbookViewId="0" topLeftCell="A10">
      <selection activeCell="A43" sqref="A43"/>
    </sheetView>
  </sheetViews>
  <sheetFormatPr defaultColWidth="27.421875" defaultRowHeight="12.75"/>
  <cols>
    <col min="1" max="1" width="51.28125" style="0" customWidth="1"/>
  </cols>
  <sheetData>
    <row r="1" ht="30" customHeight="1"/>
    <row r="2" spans="1:2" ht="12.75">
      <c r="A2" s="1"/>
      <c r="B2" s="2"/>
    </row>
    <row r="3" spans="1:2" ht="20.25">
      <c r="A3" s="77" t="s">
        <v>0</v>
      </c>
      <c r="B3" s="78"/>
    </row>
    <row r="4" spans="1:2" ht="12.75">
      <c r="A4" s="4"/>
      <c r="B4" s="3"/>
    </row>
    <row r="5" spans="1:2" ht="12.75">
      <c r="A5" s="5"/>
      <c r="B5" s="6"/>
    </row>
    <row r="9" ht="18">
      <c r="A9" s="7" t="s">
        <v>1</v>
      </c>
    </row>
    <row r="10" ht="18">
      <c r="A10" s="8"/>
    </row>
    <row r="11" ht="12.75">
      <c r="A11" s="9"/>
    </row>
    <row r="12" spans="1:2" ht="15.75">
      <c r="A12" s="10" t="s">
        <v>2</v>
      </c>
      <c r="B12" s="11" t="s">
        <v>3</v>
      </c>
    </row>
    <row r="13" ht="15">
      <c r="A13" s="12"/>
    </row>
    <row r="14" spans="1:2" ht="15">
      <c r="A14" s="13"/>
      <c r="B14" s="14"/>
    </row>
    <row r="15" spans="1:2" ht="15">
      <c r="A15" s="15" t="s">
        <v>4</v>
      </c>
      <c r="B15" s="16">
        <f>Gastuak!G9</f>
        <v>6441541.739999999</v>
      </c>
    </row>
    <row r="16" spans="1:2" ht="15">
      <c r="A16" s="17" t="s">
        <v>5</v>
      </c>
      <c r="B16" s="16">
        <f>Gastuak!G213</f>
        <v>6763173.71</v>
      </c>
    </row>
    <row r="17" spans="1:2" ht="15">
      <c r="A17" s="15" t="s">
        <v>6</v>
      </c>
      <c r="B17" s="16">
        <f>Gastuak!G619</f>
        <v>22100</v>
      </c>
    </row>
    <row r="18" spans="1:2" ht="15">
      <c r="A18" s="15" t="s">
        <v>7</v>
      </c>
      <c r="B18" s="16">
        <f>Gastuak!G628</f>
        <v>3734885.04</v>
      </c>
    </row>
    <row r="19" spans="1:2" ht="15">
      <c r="A19" s="15" t="s">
        <v>8</v>
      </c>
      <c r="B19" s="16">
        <f>Gastuak!G813</f>
        <v>1643305.74</v>
      </c>
    </row>
    <row r="20" spans="1:2" ht="15">
      <c r="A20" s="15" t="s">
        <v>9</v>
      </c>
      <c r="B20" s="16">
        <f>Gastuak!G908</f>
        <v>152159.75</v>
      </c>
    </row>
    <row r="21" spans="1:2" ht="15">
      <c r="A21" s="15" t="s">
        <v>10</v>
      </c>
      <c r="B21" s="16">
        <f>Gastuak!G933</f>
        <v>1</v>
      </c>
    </row>
    <row r="22" spans="1:2" ht="15">
      <c r="A22" s="15" t="s">
        <v>11</v>
      </c>
      <c r="B22" s="16">
        <f>Gastuak!G939</f>
        <v>0</v>
      </c>
    </row>
    <row r="23" spans="1:2" ht="15">
      <c r="A23" s="13"/>
      <c r="B23" s="18"/>
    </row>
    <row r="24" spans="1:2" ht="15">
      <c r="A24" s="19" t="s">
        <v>1319</v>
      </c>
      <c r="B24" s="20">
        <f>SUM(B15:B22)</f>
        <v>18757166.979999997</v>
      </c>
    </row>
    <row r="27" ht="18">
      <c r="A27" s="7" t="s">
        <v>12</v>
      </c>
    </row>
    <row r="28" ht="15">
      <c r="A28" s="21"/>
    </row>
    <row r="29" ht="15">
      <c r="A29" s="13"/>
    </row>
    <row r="30" ht="15">
      <c r="A30" s="13"/>
    </row>
    <row r="31" spans="1:2" ht="15.75">
      <c r="A31" s="10" t="s">
        <v>2</v>
      </c>
      <c r="B31" s="11" t="s">
        <v>13</v>
      </c>
    </row>
    <row r="32" spans="1:2" ht="15">
      <c r="A32" s="22"/>
      <c r="B32" s="23"/>
    </row>
    <row r="33" spans="1:2" ht="15">
      <c r="A33" s="24" t="s">
        <v>14</v>
      </c>
      <c r="B33" s="16">
        <f>Sarrerak!G10</f>
        <v>6114000</v>
      </c>
    </row>
    <row r="34" spans="1:2" ht="15">
      <c r="A34" s="25" t="s">
        <v>15</v>
      </c>
      <c r="B34" s="16">
        <f>Sarrerak!G20</f>
        <v>300000</v>
      </c>
    </row>
    <row r="35" spans="1:2" ht="15">
      <c r="A35" s="25" t="s">
        <v>16</v>
      </c>
      <c r="B35" s="16">
        <f>Sarrerak!G26</f>
        <v>3068060</v>
      </c>
    </row>
    <row r="36" spans="1:2" ht="15">
      <c r="A36" s="25" t="s">
        <v>17</v>
      </c>
      <c r="B36" s="16">
        <f>Sarrerak!G109</f>
        <v>9201405.98</v>
      </c>
    </row>
    <row r="37" spans="1:2" ht="15">
      <c r="A37" s="25" t="s">
        <v>18</v>
      </c>
      <c r="B37" s="16">
        <f>Sarrerak!G173</f>
        <v>73700</v>
      </c>
    </row>
    <row r="38" spans="1:2" ht="15">
      <c r="A38" s="25" t="s">
        <v>19</v>
      </c>
      <c r="B38" s="16">
        <f>Sarrerak!I183</f>
        <v>0</v>
      </c>
    </row>
    <row r="39" spans="1:2" ht="15">
      <c r="A39" s="25" t="s">
        <v>20</v>
      </c>
      <c r="B39" s="16">
        <f>Sarrerak!G196</f>
        <v>0</v>
      </c>
    </row>
    <row r="40" spans="1:2" ht="15">
      <c r="A40" s="25" t="s">
        <v>21</v>
      </c>
      <c r="B40" s="16">
        <f>Sarrerak!G203</f>
        <v>1</v>
      </c>
    </row>
    <row r="41" spans="1:2" ht="15">
      <c r="A41" s="25" t="s">
        <v>22</v>
      </c>
      <c r="B41" s="16">
        <f>Sarrerak!G210</f>
        <v>0</v>
      </c>
    </row>
    <row r="42" ht="15">
      <c r="A42" s="13"/>
    </row>
    <row r="43" spans="1:2" ht="15">
      <c r="A43" s="19" t="s">
        <v>1319</v>
      </c>
      <c r="B43" s="20">
        <f>SUM(B33:B41)</f>
        <v>18757166.98</v>
      </c>
    </row>
    <row r="44" ht="12.75">
      <c r="B44" s="18"/>
    </row>
    <row r="46" ht="12.75">
      <c r="B46" s="26">
        <v>0</v>
      </c>
    </row>
    <row r="48" spans="1:2" ht="12.75">
      <c r="A48" s="27" t="s">
        <v>23</v>
      </c>
      <c r="B48" s="18">
        <f>SUM(B33:B37)</f>
        <v>18757165.98</v>
      </c>
    </row>
    <row r="49" spans="1:2" ht="12.75">
      <c r="A49" s="27" t="s">
        <v>24</v>
      </c>
      <c r="B49" s="18">
        <f>SUM(B15:B18)+B22</f>
        <v>16961700.49</v>
      </c>
    </row>
    <row r="50" ht="12.75">
      <c r="A50" s="28"/>
    </row>
    <row r="52" spans="1:2" ht="12.75">
      <c r="A52" s="29" t="s">
        <v>25</v>
      </c>
      <c r="B52" s="18">
        <f>SUM(B33:B39)</f>
        <v>18757165.98</v>
      </c>
    </row>
    <row r="53" spans="1:2" ht="12.75">
      <c r="A53" s="29" t="s">
        <v>26</v>
      </c>
      <c r="B53" s="18">
        <f>SUM(B15:B20)</f>
        <v>18757165.979999997</v>
      </c>
    </row>
    <row r="54" spans="1:2" ht="12.75">
      <c r="A54" s="28" t="s">
        <v>27</v>
      </c>
      <c r="B54" s="18">
        <f>B52-B53</f>
        <v>0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3"/>
  <sheetViews>
    <sheetView zoomScalePageLayoutView="0" workbookViewId="0" topLeftCell="C121">
      <selection activeCell="G158" sqref="G158"/>
    </sheetView>
  </sheetViews>
  <sheetFormatPr defaultColWidth="11.421875" defaultRowHeight="12.75"/>
  <cols>
    <col min="1" max="2" width="11.421875" style="0" hidden="1" customWidth="1"/>
    <col min="3" max="3" width="2.00390625" style="30" customWidth="1"/>
    <col min="4" max="4" width="18.00390625" style="30" customWidth="1"/>
    <col min="5" max="5" width="4.8515625" style="30" customWidth="1"/>
    <col min="6" max="6" width="54.8515625" style="30" customWidth="1"/>
    <col min="7" max="7" width="12.7109375" style="31" customWidth="1"/>
  </cols>
  <sheetData>
    <row r="2" spans="3:7" ht="43.5" customHeight="1">
      <c r="C2" s="80" t="s">
        <v>28</v>
      </c>
      <c r="D2" s="80"/>
      <c r="E2" s="80"/>
      <c r="F2" s="80"/>
      <c r="G2" s="80"/>
    </row>
    <row r="5" spans="1:7" ht="12.75" customHeight="1">
      <c r="A5" s="32" t="s">
        <v>29</v>
      </c>
      <c r="B5" s="33" t="s">
        <v>30</v>
      </c>
      <c r="C5" s="79" t="s">
        <v>31</v>
      </c>
      <c r="D5" s="79"/>
      <c r="E5" s="79"/>
      <c r="F5" s="35" t="s">
        <v>32</v>
      </c>
      <c r="G5" s="36" t="s">
        <v>33</v>
      </c>
    </row>
    <row r="6" spans="1:7" s="42" customFormat="1" ht="12.75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4" t="s">
        <v>34</v>
      </c>
      <c r="E7" s="34"/>
      <c r="F7" s="35"/>
      <c r="G7" s="36">
        <f>G9+G213+G619+G628+G813+G908+G933+G939</f>
        <v>18757166.979999997</v>
      </c>
    </row>
    <row r="8" spans="1:7" s="42" customFormat="1" ht="12.75">
      <c r="A8" s="37"/>
      <c r="B8" s="38"/>
      <c r="C8" s="39"/>
      <c r="D8" s="39"/>
      <c r="E8" s="39"/>
      <c r="F8" s="40"/>
      <c r="G8" s="41"/>
    </row>
    <row r="9" spans="1:7" s="42" customFormat="1" ht="12.75">
      <c r="A9" s="37"/>
      <c r="B9" s="38"/>
      <c r="C9" s="39"/>
      <c r="D9" s="43" t="s">
        <v>35</v>
      </c>
      <c r="E9" s="44"/>
      <c r="F9" s="45"/>
      <c r="G9" s="46">
        <f>G11+G20+G34+G41+G48+G56+G63+G71+G94+G105+G112+G119+G127+G141+G147+G154+G161+G167+G183+G192+G198+G206</f>
        <v>6441541.739999999</v>
      </c>
    </row>
    <row r="10" spans="1:7" s="42" customFormat="1" ht="12.75">
      <c r="A10" s="37"/>
      <c r="B10" s="38"/>
      <c r="C10" s="39"/>
      <c r="D10" s="47"/>
      <c r="E10" s="39"/>
      <c r="F10" s="40"/>
      <c r="G10" s="41"/>
    </row>
    <row r="11" spans="1:7" s="42" customFormat="1" ht="12.75" customHeight="1">
      <c r="A11" s="37"/>
      <c r="B11" s="38"/>
      <c r="C11" s="39"/>
      <c r="D11" s="39"/>
      <c r="E11" s="79" t="s">
        <v>36</v>
      </c>
      <c r="F11" s="79"/>
      <c r="G11" s="41">
        <f>SUM(G13:G18)</f>
        <v>334912.55</v>
      </c>
    </row>
    <row r="12" spans="1:7" s="42" customFormat="1" ht="12.75">
      <c r="A12" s="37"/>
      <c r="B12" s="38"/>
      <c r="C12" s="39"/>
      <c r="D12" s="39"/>
      <c r="E12" s="39"/>
      <c r="F12" s="40"/>
      <c r="G12" s="41"/>
    </row>
    <row r="13" spans="1:9" s="42" customFormat="1" ht="12.75">
      <c r="A13" s="37"/>
      <c r="B13" s="38"/>
      <c r="C13" s="48">
        <v>1</v>
      </c>
      <c r="D13" s="48" t="s">
        <v>37</v>
      </c>
      <c r="E13" s="48">
        <v>2023</v>
      </c>
      <c r="F13" s="48" t="s">
        <v>38</v>
      </c>
      <c r="G13" s="49">
        <v>54452.93</v>
      </c>
      <c r="I13" s="49"/>
    </row>
    <row r="14" spans="1:9" s="42" customFormat="1" ht="12.75">
      <c r="A14" s="37"/>
      <c r="B14" s="38"/>
      <c r="C14" s="48">
        <v>1</v>
      </c>
      <c r="D14" s="48" t="s">
        <v>39</v>
      </c>
      <c r="E14" s="48">
        <v>2023</v>
      </c>
      <c r="F14" s="48" t="s">
        <v>40</v>
      </c>
      <c r="G14" s="49">
        <v>204266.01</v>
      </c>
      <c r="I14" s="49"/>
    </row>
    <row r="15" spans="1:7" s="42" customFormat="1" ht="12.75">
      <c r="A15" s="37"/>
      <c r="B15" s="38"/>
      <c r="C15" s="48">
        <v>1</v>
      </c>
      <c r="D15" s="48" t="s">
        <v>41</v>
      </c>
      <c r="E15" s="48">
        <v>2023</v>
      </c>
      <c r="F15" s="48" t="s">
        <v>42</v>
      </c>
      <c r="G15" s="49">
        <v>0</v>
      </c>
    </row>
    <row r="16" spans="1:7" s="42" customFormat="1" ht="12.75">
      <c r="A16" s="37"/>
      <c r="B16" s="38"/>
      <c r="C16" s="48">
        <v>1</v>
      </c>
      <c r="D16" s="48" t="s">
        <v>43</v>
      </c>
      <c r="E16" s="48">
        <v>2023</v>
      </c>
      <c r="F16" s="48" t="s">
        <v>44</v>
      </c>
      <c r="G16" s="49">
        <v>75843.61</v>
      </c>
    </row>
    <row r="17" spans="1:7" s="42" customFormat="1" ht="12.75">
      <c r="A17" s="37"/>
      <c r="B17" s="38"/>
      <c r="C17" s="48">
        <v>1</v>
      </c>
      <c r="D17" s="48" t="s">
        <v>45</v>
      </c>
      <c r="E17" s="48">
        <v>2023</v>
      </c>
      <c r="F17" s="48" t="s">
        <v>46</v>
      </c>
      <c r="G17" s="49">
        <v>0</v>
      </c>
    </row>
    <row r="18" spans="1:7" s="42" customFormat="1" ht="12.75">
      <c r="A18" s="37"/>
      <c r="B18" s="38"/>
      <c r="C18" s="48">
        <v>1</v>
      </c>
      <c r="D18" s="48" t="s">
        <v>47</v>
      </c>
      <c r="E18" s="48">
        <v>2023</v>
      </c>
      <c r="F18" s="48" t="s">
        <v>48</v>
      </c>
      <c r="G18" s="49">
        <v>350</v>
      </c>
    </row>
    <row r="19" spans="1:7" s="42" customFormat="1" ht="12.75">
      <c r="A19" s="37"/>
      <c r="B19" s="38"/>
      <c r="C19" s="50"/>
      <c r="D19" s="48"/>
      <c r="E19" s="48"/>
      <c r="F19" s="48"/>
      <c r="G19" s="49"/>
    </row>
    <row r="20" spans="1:7" s="42" customFormat="1" ht="12.75" customHeight="1">
      <c r="A20" s="37"/>
      <c r="B20" s="38"/>
      <c r="C20" s="39"/>
      <c r="D20" s="39"/>
      <c r="E20" s="79" t="s">
        <v>49</v>
      </c>
      <c r="F20" s="79"/>
      <c r="G20" s="41">
        <f>SUM(G22:G32)</f>
        <v>943438.9299999999</v>
      </c>
    </row>
    <row r="21" spans="1:7" s="42" customFormat="1" ht="12.75">
      <c r="A21" s="37"/>
      <c r="B21" s="38"/>
      <c r="C21" s="39"/>
      <c r="D21" s="47"/>
      <c r="E21" s="39"/>
      <c r="F21" s="40"/>
      <c r="G21" s="41"/>
    </row>
    <row r="22" spans="1:7" s="42" customFormat="1" ht="12.75">
      <c r="A22" s="37"/>
      <c r="B22" s="38"/>
      <c r="C22" s="48">
        <v>1</v>
      </c>
      <c r="D22" s="48" t="s">
        <v>50</v>
      </c>
      <c r="E22" s="48">
        <v>2023</v>
      </c>
      <c r="F22" s="48" t="s">
        <v>51</v>
      </c>
      <c r="G22" s="49">
        <v>224933.53</v>
      </c>
    </row>
    <row r="23" spans="1:7" s="42" customFormat="1" ht="12.75">
      <c r="A23" s="37"/>
      <c r="B23" s="38"/>
      <c r="C23" s="48">
        <v>1</v>
      </c>
      <c r="D23" s="48" t="s">
        <v>52</v>
      </c>
      <c r="E23" s="48">
        <v>2023</v>
      </c>
      <c r="F23" s="48" t="s">
        <v>53</v>
      </c>
      <c r="G23" s="49">
        <v>386056.59</v>
      </c>
    </row>
    <row r="24" spans="1:7" s="42" customFormat="1" ht="12.75">
      <c r="A24" s="37"/>
      <c r="B24" s="38"/>
      <c r="C24" s="48">
        <v>1</v>
      </c>
      <c r="D24" s="48" t="s">
        <v>54</v>
      </c>
      <c r="E24" s="48">
        <v>2023</v>
      </c>
      <c r="F24" s="48" t="s">
        <v>55</v>
      </c>
      <c r="G24" s="49">
        <v>0</v>
      </c>
    </row>
    <row r="25" spans="1:7" s="42" customFormat="1" ht="12.75">
      <c r="A25" s="37"/>
      <c r="B25" s="38"/>
      <c r="C25" s="48">
        <v>1</v>
      </c>
      <c r="D25" s="48" t="s">
        <v>56</v>
      </c>
      <c r="E25" s="48">
        <v>2023</v>
      </c>
      <c r="F25" s="48" t="s">
        <v>57</v>
      </c>
      <c r="G25" s="49">
        <v>0</v>
      </c>
    </row>
    <row r="26" spans="1:7" s="42" customFormat="1" ht="12.75">
      <c r="A26" s="37"/>
      <c r="B26" s="38"/>
      <c r="C26" s="48">
        <v>1</v>
      </c>
      <c r="D26" s="48" t="s">
        <v>58</v>
      </c>
      <c r="E26" s="48">
        <v>2023</v>
      </c>
      <c r="F26" s="48" t="s">
        <v>59</v>
      </c>
      <c r="G26" s="49">
        <v>10000</v>
      </c>
    </row>
    <row r="27" spans="1:7" s="42" customFormat="1" ht="12.75">
      <c r="A27" s="37"/>
      <c r="B27" s="38"/>
      <c r="C27" s="48">
        <v>1</v>
      </c>
      <c r="D27" s="48" t="s">
        <v>60</v>
      </c>
      <c r="E27" s="48">
        <v>2023</v>
      </c>
      <c r="F27" s="48" t="s">
        <v>44</v>
      </c>
      <c r="G27" s="49">
        <v>159620.84</v>
      </c>
    </row>
    <row r="28" spans="1:7" s="42" customFormat="1" ht="12.75">
      <c r="A28" s="37"/>
      <c r="B28" s="38"/>
      <c r="C28" s="48">
        <v>1</v>
      </c>
      <c r="D28" s="48" t="s">
        <v>61</v>
      </c>
      <c r="E28" s="48">
        <v>2023</v>
      </c>
      <c r="F28" s="48" t="s">
        <v>62</v>
      </c>
      <c r="G28" s="49">
        <v>120539.97</v>
      </c>
    </row>
    <row r="29" spans="1:9" s="42" customFormat="1" ht="12.75">
      <c r="A29" s="37"/>
      <c r="B29" s="38"/>
      <c r="C29" s="48">
        <v>1</v>
      </c>
      <c r="D29" s="48" t="s">
        <v>63</v>
      </c>
      <c r="E29" s="48">
        <v>2023</v>
      </c>
      <c r="F29" s="48" t="s">
        <v>64</v>
      </c>
      <c r="G29" s="49">
        <v>0</v>
      </c>
      <c r="I29" s="49"/>
    </row>
    <row r="30" spans="1:7" s="42" customFormat="1" ht="12.75">
      <c r="A30" s="37"/>
      <c r="B30" s="38"/>
      <c r="C30" s="48">
        <v>1</v>
      </c>
      <c r="D30" s="48" t="s">
        <v>65</v>
      </c>
      <c r="E30" s="48">
        <v>2023</v>
      </c>
      <c r="F30" s="48" t="s">
        <v>66</v>
      </c>
      <c r="G30" s="49">
        <v>2288</v>
      </c>
    </row>
    <row r="31" spans="1:7" s="42" customFormat="1" ht="12.75">
      <c r="A31" s="37"/>
      <c r="B31" s="38"/>
      <c r="C31" s="48">
        <v>1</v>
      </c>
      <c r="D31" s="48" t="s">
        <v>67</v>
      </c>
      <c r="E31" s="48">
        <v>2023</v>
      </c>
      <c r="F31" s="48" t="s">
        <v>68</v>
      </c>
      <c r="G31" s="49">
        <v>40000</v>
      </c>
    </row>
    <row r="32" spans="1:7" s="42" customFormat="1" ht="12.75">
      <c r="A32" s="37"/>
      <c r="B32" s="38"/>
      <c r="C32" s="48">
        <v>1</v>
      </c>
      <c r="D32" s="48" t="s">
        <v>69</v>
      </c>
      <c r="E32" s="48">
        <v>2023</v>
      </c>
      <c r="F32" s="48" t="s">
        <v>70</v>
      </c>
      <c r="G32" s="49">
        <v>0</v>
      </c>
    </row>
    <row r="33" spans="1:7" s="42" customFormat="1" ht="12.75">
      <c r="A33" s="37"/>
      <c r="B33" s="38"/>
      <c r="C33" s="39"/>
      <c r="D33" s="47"/>
      <c r="E33" s="39"/>
      <c r="F33" s="40"/>
      <c r="G33" s="49"/>
    </row>
    <row r="34" spans="1:7" s="42" customFormat="1" ht="12.75" customHeight="1">
      <c r="A34" s="37"/>
      <c r="B34" s="38"/>
      <c r="C34" s="39"/>
      <c r="D34" s="39"/>
      <c r="E34" s="79" t="s">
        <v>49</v>
      </c>
      <c r="F34" s="79"/>
      <c r="G34" s="41">
        <f>SUM(G36:G39)</f>
        <v>119569.27000000002</v>
      </c>
    </row>
    <row r="35" spans="1:7" s="42" customFormat="1" ht="12.75">
      <c r="A35" s="37"/>
      <c r="B35" s="38"/>
      <c r="C35" s="39"/>
      <c r="D35" s="47"/>
      <c r="E35" s="39"/>
      <c r="F35" s="40"/>
      <c r="G35" s="41"/>
    </row>
    <row r="36" spans="1:7" s="42" customFormat="1" ht="12.75">
      <c r="A36" s="37"/>
      <c r="B36" s="38"/>
      <c r="C36" s="48">
        <v>1</v>
      </c>
      <c r="D36" s="48" t="s">
        <v>71</v>
      </c>
      <c r="E36" s="48">
        <v>2023</v>
      </c>
      <c r="F36" s="48" t="s">
        <v>51</v>
      </c>
      <c r="G36" s="49">
        <v>35109.72</v>
      </c>
    </row>
    <row r="37" spans="1:7" s="42" customFormat="1" ht="12.75">
      <c r="A37" s="37"/>
      <c r="B37" s="38"/>
      <c r="C37" s="48">
        <v>1</v>
      </c>
      <c r="D37" s="48" t="s">
        <v>72</v>
      </c>
      <c r="E37" s="48">
        <v>2023</v>
      </c>
      <c r="F37" s="48" t="s">
        <v>53</v>
      </c>
      <c r="G37" s="49">
        <v>57520.01</v>
      </c>
    </row>
    <row r="38" spans="1:7" s="42" customFormat="1" ht="12.75">
      <c r="A38" s="37"/>
      <c r="B38" s="38"/>
      <c r="C38" s="48">
        <v>1</v>
      </c>
      <c r="D38" s="48" t="s">
        <v>60</v>
      </c>
      <c r="E38" s="48">
        <v>2023</v>
      </c>
      <c r="F38" s="48" t="s">
        <v>44</v>
      </c>
      <c r="G38" s="49">
        <v>26939.54</v>
      </c>
    </row>
    <row r="39" spans="1:7" s="42" customFormat="1" ht="12.75">
      <c r="A39" s="37"/>
      <c r="B39" s="38"/>
      <c r="C39" s="48">
        <v>1</v>
      </c>
      <c r="D39" s="48" t="s">
        <v>65</v>
      </c>
      <c r="E39" s="48">
        <v>2023</v>
      </c>
      <c r="F39" s="48" t="s">
        <v>73</v>
      </c>
      <c r="G39" s="49">
        <v>0</v>
      </c>
    </row>
    <row r="40" spans="1:7" s="42" customFormat="1" ht="12.75">
      <c r="A40" s="37"/>
      <c r="B40" s="38"/>
      <c r="C40" s="48"/>
      <c r="D40" s="48"/>
      <c r="E40" s="48"/>
      <c r="F40" s="48"/>
      <c r="G40" s="49"/>
    </row>
    <row r="41" spans="1:7" s="42" customFormat="1" ht="12.75" customHeight="1">
      <c r="A41" s="37"/>
      <c r="B41" s="38"/>
      <c r="C41" s="39"/>
      <c r="D41" s="39"/>
      <c r="E41" s="79" t="s">
        <v>74</v>
      </c>
      <c r="F41" s="79"/>
      <c r="G41" s="41">
        <f>SUM(G43:G46)</f>
        <v>416082.27</v>
      </c>
    </row>
    <row r="42" spans="1:7" s="42" customFormat="1" ht="12.75">
      <c r="A42" s="37"/>
      <c r="B42" s="38"/>
      <c r="C42" s="39"/>
      <c r="D42" s="47"/>
      <c r="E42" s="39"/>
      <c r="F42" s="40"/>
      <c r="G42" s="41"/>
    </row>
    <row r="43" spans="1:7" s="42" customFormat="1" ht="12.75">
      <c r="A43" s="37"/>
      <c r="B43" s="38"/>
      <c r="C43" s="48">
        <v>1</v>
      </c>
      <c r="D43" s="48" t="s">
        <v>75</v>
      </c>
      <c r="E43" s="48">
        <v>2023</v>
      </c>
      <c r="F43" s="48" t="s">
        <v>51</v>
      </c>
      <c r="G43" s="49">
        <v>129413.86</v>
      </c>
    </row>
    <row r="44" spans="1:7" s="42" customFormat="1" ht="12.75">
      <c r="A44" s="37"/>
      <c r="B44" s="38"/>
      <c r="C44" s="48">
        <v>1</v>
      </c>
      <c r="D44" s="48" t="s">
        <v>76</v>
      </c>
      <c r="E44" s="48">
        <v>2023</v>
      </c>
      <c r="F44" s="48" t="s">
        <v>53</v>
      </c>
      <c r="G44" s="49">
        <v>200793.03</v>
      </c>
    </row>
    <row r="45" spans="1:7" s="42" customFormat="1" ht="12.75">
      <c r="A45" s="37"/>
      <c r="B45" s="38"/>
      <c r="C45" s="48">
        <v>1</v>
      </c>
      <c r="D45" s="48" t="s">
        <v>77</v>
      </c>
      <c r="E45" s="48">
        <v>2023</v>
      </c>
      <c r="F45" s="48" t="s">
        <v>44</v>
      </c>
      <c r="G45" s="49">
        <v>85475.38</v>
      </c>
    </row>
    <row r="46" spans="1:7" s="42" customFormat="1" ht="12.75">
      <c r="A46" s="37"/>
      <c r="B46" s="38"/>
      <c r="C46" s="48">
        <v>1</v>
      </c>
      <c r="D46" s="48" t="s">
        <v>78</v>
      </c>
      <c r="E46" s="48">
        <v>2023</v>
      </c>
      <c r="F46" s="48" t="s">
        <v>66</v>
      </c>
      <c r="G46" s="49">
        <v>400</v>
      </c>
    </row>
    <row r="47" spans="1:7" s="42" customFormat="1" ht="12.75">
      <c r="A47" s="37"/>
      <c r="B47" s="38"/>
      <c r="C47" s="39"/>
      <c r="D47" s="47"/>
      <c r="E47" s="39"/>
      <c r="F47" s="40"/>
      <c r="G47" s="41"/>
    </row>
    <row r="48" spans="1:7" s="42" customFormat="1" ht="12.75" customHeight="1">
      <c r="A48" s="37"/>
      <c r="B48" s="38"/>
      <c r="C48" s="39"/>
      <c r="D48" s="47"/>
      <c r="E48" s="79" t="s">
        <v>79</v>
      </c>
      <c r="F48" s="79"/>
      <c r="G48" s="51">
        <f>SUM(G50:G54)</f>
        <v>340274.23000000004</v>
      </c>
    </row>
    <row r="49" spans="1:7" s="42" customFormat="1" ht="12.75">
      <c r="A49" s="37"/>
      <c r="B49" s="38"/>
      <c r="C49" s="39"/>
      <c r="D49" s="47"/>
      <c r="E49" s="39"/>
      <c r="F49" s="40"/>
      <c r="G49" s="41"/>
    </row>
    <row r="50" spans="1:7" s="42" customFormat="1" ht="12.75">
      <c r="A50" s="37"/>
      <c r="B50" s="38"/>
      <c r="C50" s="48">
        <v>1</v>
      </c>
      <c r="D50" s="48" t="s">
        <v>80</v>
      </c>
      <c r="E50" s="48">
        <v>2023</v>
      </c>
      <c r="F50" s="48" t="s">
        <v>51</v>
      </c>
      <c r="G50" s="49">
        <v>105500.6</v>
      </c>
    </row>
    <row r="51" spans="1:7" s="42" customFormat="1" ht="12.75">
      <c r="A51" s="37"/>
      <c r="B51" s="38"/>
      <c r="C51" s="48">
        <v>1</v>
      </c>
      <c r="D51" s="48" t="s">
        <v>81</v>
      </c>
      <c r="E51" s="48">
        <v>2023</v>
      </c>
      <c r="F51" s="48" t="s">
        <v>53</v>
      </c>
      <c r="G51" s="49">
        <v>161871.05</v>
      </c>
    </row>
    <row r="52" spans="1:7" s="42" customFormat="1" ht="12.75">
      <c r="A52" s="37"/>
      <c r="B52" s="38"/>
      <c r="C52" s="48">
        <v>1</v>
      </c>
      <c r="D52" s="48" t="s">
        <v>82</v>
      </c>
      <c r="E52" s="48">
        <v>2023</v>
      </c>
      <c r="F52" s="48" t="s">
        <v>83</v>
      </c>
      <c r="G52" s="49">
        <v>1</v>
      </c>
    </row>
    <row r="53" spans="1:7" s="42" customFormat="1" ht="12.75">
      <c r="A53" s="37"/>
      <c r="B53" s="38"/>
      <c r="C53" s="48">
        <v>1</v>
      </c>
      <c r="D53" s="48" t="s">
        <v>84</v>
      </c>
      <c r="E53" s="48">
        <v>2023</v>
      </c>
      <c r="F53" s="48" t="s">
        <v>44</v>
      </c>
      <c r="G53" s="49">
        <v>71733.58</v>
      </c>
    </row>
    <row r="54" spans="1:7" s="42" customFormat="1" ht="12.75">
      <c r="A54" s="37"/>
      <c r="B54" s="38"/>
      <c r="C54" s="48">
        <v>1</v>
      </c>
      <c r="D54" s="48" t="s">
        <v>85</v>
      </c>
      <c r="E54" s="48">
        <v>2023</v>
      </c>
      <c r="F54" s="48" t="s">
        <v>66</v>
      </c>
      <c r="G54" s="49">
        <v>1168</v>
      </c>
    </row>
    <row r="55" spans="1:7" s="42" customFormat="1" ht="12.75">
      <c r="A55" s="37"/>
      <c r="B55" s="38"/>
      <c r="C55" s="39"/>
      <c r="D55" s="47"/>
      <c r="E55" s="39"/>
      <c r="F55" s="40"/>
      <c r="G55" s="41"/>
    </row>
    <row r="56" spans="1:7" s="42" customFormat="1" ht="12.75" customHeight="1">
      <c r="A56" s="37"/>
      <c r="B56" s="38"/>
      <c r="C56" s="39"/>
      <c r="D56" s="47"/>
      <c r="E56" s="79" t="s">
        <v>86</v>
      </c>
      <c r="F56" s="79"/>
      <c r="G56" s="51">
        <f>SUM(G58:G61)</f>
        <v>221407.55</v>
      </c>
    </row>
    <row r="57" spans="1:7" s="42" customFormat="1" ht="12.75">
      <c r="A57" s="37"/>
      <c r="B57" s="38"/>
      <c r="C57" s="39"/>
      <c r="D57" s="47"/>
      <c r="E57" s="39"/>
      <c r="F57" s="40"/>
      <c r="G57" s="41"/>
    </row>
    <row r="58" spans="1:7" s="42" customFormat="1" ht="12.75">
      <c r="A58" s="37"/>
      <c r="B58" s="38"/>
      <c r="C58" s="48">
        <v>1</v>
      </c>
      <c r="D58" s="48" t="s">
        <v>87</v>
      </c>
      <c r="E58" s="48">
        <v>2023</v>
      </c>
      <c r="F58" s="48" t="s">
        <v>51</v>
      </c>
      <c r="G58" s="49">
        <v>70166.42</v>
      </c>
    </row>
    <row r="59" spans="1:7" s="42" customFormat="1" ht="12.75">
      <c r="A59" s="37"/>
      <c r="B59" s="38"/>
      <c r="C59" s="48">
        <v>1</v>
      </c>
      <c r="D59" s="48" t="s">
        <v>88</v>
      </c>
      <c r="E59" s="48">
        <v>2023</v>
      </c>
      <c r="F59" s="48" t="s">
        <v>53</v>
      </c>
      <c r="G59" s="49">
        <v>108187.56</v>
      </c>
    </row>
    <row r="60" spans="1:7" s="42" customFormat="1" ht="12.75">
      <c r="A60" s="37"/>
      <c r="B60" s="38"/>
      <c r="C60" s="48">
        <v>1</v>
      </c>
      <c r="D60" s="48" t="s">
        <v>89</v>
      </c>
      <c r="E60" s="48">
        <v>2023</v>
      </c>
      <c r="F60" s="48" t="s">
        <v>44</v>
      </c>
      <c r="G60" s="49">
        <v>42463.57</v>
      </c>
    </row>
    <row r="61" spans="1:7" s="42" customFormat="1" ht="12.75">
      <c r="A61" s="37"/>
      <c r="B61" s="38"/>
      <c r="C61" s="48">
        <v>1</v>
      </c>
      <c r="D61" s="48" t="s">
        <v>90</v>
      </c>
      <c r="E61" s="48">
        <v>2023</v>
      </c>
      <c r="F61" s="48" t="s">
        <v>66</v>
      </c>
      <c r="G61" s="49">
        <v>590</v>
      </c>
    </row>
    <row r="62" spans="1:7" s="42" customFormat="1" ht="12.75">
      <c r="A62" s="37"/>
      <c r="B62" s="38"/>
      <c r="C62" s="39"/>
      <c r="D62" s="47"/>
      <c r="E62" s="39"/>
      <c r="F62" s="40"/>
      <c r="G62" s="41"/>
    </row>
    <row r="63" spans="1:7" s="42" customFormat="1" ht="12.75" customHeight="1">
      <c r="A63" s="37"/>
      <c r="B63" s="38"/>
      <c r="C63" s="39"/>
      <c r="D63" s="47"/>
      <c r="E63" s="79" t="s">
        <v>91</v>
      </c>
      <c r="F63" s="79"/>
      <c r="G63" s="51">
        <f>SUM(G65:G69)</f>
        <v>1176990.1</v>
      </c>
    </row>
    <row r="64" spans="1:7" s="42" customFormat="1" ht="12.75">
      <c r="A64" s="37"/>
      <c r="B64" s="38"/>
      <c r="C64" s="39"/>
      <c r="D64" s="47"/>
      <c r="E64" s="39"/>
      <c r="F64" s="40"/>
      <c r="G64" s="41"/>
    </row>
    <row r="65" spans="1:7" s="42" customFormat="1" ht="12.75">
      <c r="A65" s="37"/>
      <c r="B65" s="38"/>
      <c r="C65" s="48">
        <v>1</v>
      </c>
      <c r="D65" s="48" t="s">
        <v>92</v>
      </c>
      <c r="E65" s="48">
        <v>2023</v>
      </c>
      <c r="F65" s="48" t="s">
        <v>51</v>
      </c>
      <c r="G65" s="49">
        <v>303149.22</v>
      </c>
    </row>
    <row r="66" spans="1:7" s="42" customFormat="1" ht="12.75">
      <c r="A66" s="37"/>
      <c r="B66" s="38"/>
      <c r="C66" s="48">
        <v>1</v>
      </c>
      <c r="D66" s="48" t="s">
        <v>93</v>
      </c>
      <c r="E66" s="48">
        <v>2023</v>
      </c>
      <c r="F66" s="48" t="s">
        <v>53</v>
      </c>
      <c r="G66" s="49">
        <v>547004.39</v>
      </c>
    </row>
    <row r="67" spans="1:7" s="42" customFormat="1" ht="12.75">
      <c r="A67" s="37"/>
      <c r="B67" s="38"/>
      <c r="C67" s="48">
        <v>1</v>
      </c>
      <c r="D67" s="48" t="s">
        <v>94</v>
      </c>
      <c r="E67" s="48">
        <v>2023</v>
      </c>
      <c r="F67" s="48" t="s">
        <v>83</v>
      </c>
      <c r="G67" s="49">
        <v>0</v>
      </c>
    </row>
    <row r="68" spans="1:7" s="42" customFormat="1" ht="12.75">
      <c r="A68" s="37"/>
      <c r="B68" s="38"/>
      <c r="C68" s="48">
        <v>1</v>
      </c>
      <c r="D68" s="48" t="s">
        <v>95</v>
      </c>
      <c r="E68" s="48">
        <v>2023</v>
      </c>
      <c r="F68" s="48" t="s">
        <v>44</v>
      </c>
      <c r="G68" s="49">
        <v>324836.49</v>
      </c>
    </row>
    <row r="69" spans="1:7" s="42" customFormat="1" ht="12.75">
      <c r="A69" s="37"/>
      <c r="B69" s="38"/>
      <c r="C69" s="48">
        <v>1</v>
      </c>
      <c r="D69" s="48" t="s">
        <v>96</v>
      </c>
      <c r="E69" s="48">
        <v>2023</v>
      </c>
      <c r="F69" s="48" t="s">
        <v>66</v>
      </c>
      <c r="G69" s="49">
        <v>2000</v>
      </c>
    </row>
    <row r="70" spans="1:7" s="42" customFormat="1" ht="12.75">
      <c r="A70" s="37"/>
      <c r="B70" s="38"/>
      <c r="C70" s="39"/>
      <c r="D70" s="47"/>
      <c r="E70" s="39"/>
      <c r="F70" s="40"/>
      <c r="G70" s="41"/>
    </row>
    <row r="71" spans="1:7" s="42" customFormat="1" ht="12.75" customHeight="1">
      <c r="A71" s="37"/>
      <c r="B71" s="38"/>
      <c r="C71" s="39"/>
      <c r="D71" s="47"/>
      <c r="E71" s="79" t="s">
        <v>97</v>
      </c>
      <c r="F71" s="79"/>
      <c r="G71" s="51">
        <f>SUM(G73:G92)</f>
        <v>381250.5899999999</v>
      </c>
    </row>
    <row r="72" spans="1:7" s="42" customFormat="1" ht="12.75">
      <c r="A72" s="37"/>
      <c r="B72" s="38"/>
      <c r="C72" s="39"/>
      <c r="D72" s="47"/>
      <c r="E72" s="39"/>
      <c r="F72" s="40"/>
      <c r="G72" s="41"/>
    </row>
    <row r="73" spans="1:7" s="42" customFormat="1" ht="12.75">
      <c r="A73" s="37"/>
      <c r="B73" s="38"/>
      <c r="C73" s="48">
        <v>1</v>
      </c>
      <c r="D73" s="48" t="s">
        <v>98</v>
      </c>
      <c r="E73" s="48">
        <v>2023</v>
      </c>
      <c r="F73" s="48" t="s">
        <v>51</v>
      </c>
      <c r="G73" s="49">
        <v>9306.25</v>
      </c>
    </row>
    <row r="74" spans="1:7" s="42" customFormat="1" ht="12.75">
      <c r="A74" s="37"/>
      <c r="B74" s="38"/>
      <c r="C74" s="48">
        <v>1</v>
      </c>
      <c r="D74" s="48" t="s">
        <v>99</v>
      </c>
      <c r="E74" s="48">
        <v>2023</v>
      </c>
      <c r="F74" s="48" t="s">
        <v>51</v>
      </c>
      <c r="G74" s="49">
        <v>27918.75</v>
      </c>
    </row>
    <row r="75" spans="1:7" s="42" customFormat="1" ht="12.75">
      <c r="A75" s="37"/>
      <c r="B75" s="38"/>
      <c r="C75" s="48">
        <v>1</v>
      </c>
      <c r="D75" s="48" t="s">
        <v>100</v>
      </c>
      <c r="E75" s="48">
        <v>2023</v>
      </c>
      <c r="F75" s="48" t="s">
        <v>51</v>
      </c>
      <c r="G75" s="49">
        <v>23265.62</v>
      </c>
    </row>
    <row r="76" spans="1:7" s="42" customFormat="1" ht="12.75">
      <c r="A76" s="37"/>
      <c r="B76" s="38"/>
      <c r="C76" s="48">
        <v>1</v>
      </c>
      <c r="D76" s="48" t="s">
        <v>101</v>
      </c>
      <c r="E76" s="48">
        <v>2023</v>
      </c>
      <c r="F76" s="48" t="s">
        <v>51</v>
      </c>
      <c r="G76" s="49">
        <v>4653.12</v>
      </c>
    </row>
    <row r="77" spans="1:7" s="42" customFormat="1" ht="12.75">
      <c r="A77" s="37"/>
      <c r="B77" s="38"/>
      <c r="C77" s="48">
        <v>1</v>
      </c>
      <c r="D77" s="48" t="s">
        <v>102</v>
      </c>
      <c r="E77" s="48">
        <v>2023</v>
      </c>
      <c r="F77" s="48" t="s">
        <v>51</v>
      </c>
      <c r="G77" s="49">
        <v>9306.25</v>
      </c>
    </row>
    <row r="78" spans="1:7" s="42" customFormat="1" ht="12.75">
      <c r="A78" s="37"/>
      <c r="B78" s="38"/>
      <c r="C78" s="48">
        <v>1</v>
      </c>
      <c r="D78" s="48" t="s">
        <v>103</v>
      </c>
      <c r="E78" s="48">
        <v>2023</v>
      </c>
      <c r="F78" s="48" t="s">
        <v>51</v>
      </c>
      <c r="G78" s="49">
        <v>18612.5</v>
      </c>
    </row>
    <row r="79" spans="1:7" s="42" customFormat="1" ht="12.75">
      <c r="A79" s="37"/>
      <c r="B79" s="38"/>
      <c r="C79" s="48">
        <v>1</v>
      </c>
      <c r="D79" s="48" t="s">
        <v>104</v>
      </c>
      <c r="E79" s="48">
        <v>2023</v>
      </c>
      <c r="F79" s="48" t="s">
        <v>53</v>
      </c>
      <c r="G79" s="49">
        <v>18993.34</v>
      </c>
    </row>
    <row r="80" spans="1:7" s="42" customFormat="1" ht="12.75">
      <c r="A80" s="37"/>
      <c r="B80" s="38"/>
      <c r="C80" s="48">
        <v>1</v>
      </c>
      <c r="D80" s="48" t="s">
        <v>105</v>
      </c>
      <c r="E80" s="48">
        <v>2023</v>
      </c>
      <c r="F80" s="48" t="s">
        <v>53</v>
      </c>
      <c r="G80" s="49">
        <v>56980.01</v>
      </c>
    </row>
    <row r="81" spans="1:7" s="42" customFormat="1" ht="12.75">
      <c r="A81" s="37"/>
      <c r="B81" s="38"/>
      <c r="C81" s="48">
        <v>1</v>
      </c>
      <c r="D81" s="48" t="s">
        <v>106</v>
      </c>
      <c r="E81" s="48">
        <v>2023</v>
      </c>
      <c r="F81" s="48" t="s">
        <v>53</v>
      </c>
      <c r="G81" s="49">
        <v>47483.34</v>
      </c>
    </row>
    <row r="82" spans="1:7" s="42" customFormat="1" ht="12.75">
      <c r="A82" s="37"/>
      <c r="B82" s="38"/>
      <c r="C82" s="48">
        <v>1</v>
      </c>
      <c r="D82" s="48" t="s">
        <v>107</v>
      </c>
      <c r="E82" s="48">
        <v>2023</v>
      </c>
      <c r="F82" s="48" t="s">
        <v>53</v>
      </c>
      <c r="G82" s="49">
        <v>9496.67</v>
      </c>
    </row>
    <row r="83" spans="1:7" s="42" customFormat="1" ht="12.75">
      <c r="A83" s="37"/>
      <c r="B83" s="38"/>
      <c r="C83" s="48">
        <v>1</v>
      </c>
      <c r="D83" s="48" t="s">
        <v>108</v>
      </c>
      <c r="E83" s="48">
        <v>2023</v>
      </c>
      <c r="F83" s="48" t="s">
        <v>53</v>
      </c>
      <c r="G83" s="49">
        <v>18993.34</v>
      </c>
    </row>
    <row r="84" spans="1:7" s="42" customFormat="1" ht="12.75">
      <c r="A84" s="37"/>
      <c r="B84" s="38"/>
      <c r="C84" s="48">
        <v>1</v>
      </c>
      <c r="D84" s="48" t="s">
        <v>109</v>
      </c>
      <c r="E84" s="48">
        <v>2023</v>
      </c>
      <c r="F84" s="48" t="s">
        <v>53</v>
      </c>
      <c r="G84" s="49">
        <v>37986.67</v>
      </c>
    </row>
    <row r="85" spans="1:7" s="42" customFormat="1" ht="12.75">
      <c r="A85" s="37"/>
      <c r="B85" s="38"/>
      <c r="C85" s="48">
        <v>1</v>
      </c>
      <c r="D85" s="48" t="s">
        <v>110</v>
      </c>
      <c r="E85" s="48">
        <v>2023</v>
      </c>
      <c r="F85" s="48" t="s">
        <v>111</v>
      </c>
      <c r="G85" s="49">
        <v>0</v>
      </c>
    </row>
    <row r="86" spans="1:7" s="42" customFormat="1" ht="12.75">
      <c r="A86" s="37"/>
      <c r="B86" s="38"/>
      <c r="C86" s="48">
        <v>1</v>
      </c>
      <c r="D86" s="48" t="s">
        <v>112</v>
      </c>
      <c r="E86" s="48">
        <v>2023</v>
      </c>
      <c r="F86" s="48" t="s">
        <v>44</v>
      </c>
      <c r="G86" s="49">
        <v>9325.47</v>
      </c>
    </row>
    <row r="87" spans="1:7" s="42" customFormat="1" ht="12.75">
      <c r="A87" s="37"/>
      <c r="B87" s="38"/>
      <c r="C87" s="48">
        <v>1</v>
      </c>
      <c r="D87" s="48" t="s">
        <v>113</v>
      </c>
      <c r="E87" s="48">
        <v>2023</v>
      </c>
      <c r="F87" s="48" t="s">
        <v>44</v>
      </c>
      <c r="G87" s="49">
        <v>27976.42</v>
      </c>
    </row>
    <row r="88" spans="1:7" s="42" customFormat="1" ht="12.75">
      <c r="A88" s="37"/>
      <c r="B88" s="38"/>
      <c r="C88" s="48">
        <v>1</v>
      </c>
      <c r="D88" s="48" t="s">
        <v>114</v>
      </c>
      <c r="E88" s="48">
        <v>2023</v>
      </c>
      <c r="F88" s="48" t="s">
        <v>44</v>
      </c>
      <c r="G88" s="49">
        <v>23313.68</v>
      </c>
    </row>
    <row r="89" spans="1:7" s="42" customFormat="1" ht="12.75">
      <c r="A89" s="37"/>
      <c r="B89" s="38"/>
      <c r="C89" s="48">
        <v>1</v>
      </c>
      <c r="D89" s="48" t="s">
        <v>115</v>
      </c>
      <c r="E89" s="48">
        <v>2023</v>
      </c>
      <c r="F89" s="48" t="s">
        <v>44</v>
      </c>
      <c r="G89" s="49">
        <v>4662.74</v>
      </c>
    </row>
    <row r="90" spans="1:7" s="42" customFormat="1" ht="12.75">
      <c r="A90" s="37"/>
      <c r="B90" s="38"/>
      <c r="C90" s="48">
        <v>1</v>
      </c>
      <c r="D90" s="48" t="s">
        <v>116</v>
      </c>
      <c r="E90" s="48">
        <v>2023</v>
      </c>
      <c r="F90" s="48" t="s">
        <v>44</v>
      </c>
      <c r="G90" s="49">
        <v>9325.47</v>
      </c>
    </row>
    <row r="91" spans="1:7" s="42" customFormat="1" ht="12.75">
      <c r="A91" s="37"/>
      <c r="B91" s="38"/>
      <c r="C91" s="48">
        <v>1</v>
      </c>
      <c r="D91" s="48" t="s">
        <v>117</v>
      </c>
      <c r="E91" s="48">
        <v>2023</v>
      </c>
      <c r="F91" s="48" t="s">
        <v>44</v>
      </c>
      <c r="G91" s="49">
        <v>18650.95</v>
      </c>
    </row>
    <row r="92" spans="1:7" s="42" customFormat="1" ht="12.75">
      <c r="A92" s="37"/>
      <c r="B92" s="38"/>
      <c r="C92" s="48">
        <v>1</v>
      </c>
      <c r="D92" s="48" t="s">
        <v>118</v>
      </c>
      <c r="E92" s="48">
        <v>2023</v>
      </c>
      <c r="F92" s="48" t="s">
        <v>66</v>
      </c>
      <c r="G92" s="49">
        <v>5000</v>
      </c>
    </row>
    <row r="93" spans="1:7" s="42" customFormat="1" ht="12.75">
      <c r="A93" s="37"/>
      <c r="B93" s="38"/>
      <c r="G93" s="52"/>
    </row>
    <row r="94" spans="1:7" s="42" customFormat="1" ht="12.75" customHeight="1">
      <c r="A94" s="37"/>
      <c r="B94" s="38"/>
      <c r="E94" s="79" t="s">
        <v>119</v>
      </c>
      <c r="F94" s="79"/>
      <c r="G94" s="51">
        <f>SUM(G96:G103)</f>
        <v>269048.01</v>
      </c>
    </row>
    <row r="95" spans="1:7" s="42" customFormat="1" ht="12.75">
      <c r="A95" s="37"/>
      <c r="B95" s="38"/>
      <c r="G95" s="52"/>
    </row>
    <row r="96" spans="1:7" s="42" customFormat="1" ht="12.75">
      <c r="A96" s="37"/>
      <c r="B96" s="38"/>
      <c r="C96" s="48">
        <v>1</v>
      </c>
      <c r="D96" s="48" t="s">
        <v>120</v>
      </c>
      <c r="E96" s="48">
        <v>2023</v>
      </c>
      <c r="F96" s="48" t="s">
        <v>51</v>
      </c>
      <c r="G96" s="49">
        <v>6442.03</v>
      </c>
    </row>
    <row r="97" spans="1:7" s="42" customFormat="1" ht="12.75">
      <c r="A97" s="37"/>
      <c r="B97" s="38"/>
      <c r="C97" s="48">
        <v>1</v>
      </c>
      <c r="D97" s="48" t="s">
        <v>121</v>
      </c>
      <c r="E97" s="48">
        <v>2023</v>
      </c>
      <c r="F97" s="48" t="s">
        <v>51</v>
      </c>
      <c r="G97" s="49">
        <v>57978.26</v>
      </c>
    </row>
    <row r="98" spans="1:7" s="42" customFormat="1" ht="12.75">
      <c r="A98" s="37"/>
      <c r="B98" s="38"/>
      <c r="C98" s="48">
        <v>1</v>
      </c>
      <c r="D98" s="48" t="s">
        <v>122</v>
      </c>
      <c r="E98" s="48">
        <v>2023</v>
      </c>
      <c r="F98" s="48" t="s">
        <v>53</v>
      </c>
      <c r="G98" s="49">
        <v>13991.68</v>
      </c>
    </row>
    <row r="99" spans="1:7" s="42" customFormat="1" ht="12.75">
      <c r="A99" s="37"/>
      <c r="B99" s="38"/>
      <c r="C99" s="48">
        <v>1</v>
      </c>
      <c r="D99" s="48" t="s">
        <v>123</v>
      </c>
      <c r="E99" s="48">
        <v>2023</v>
      </c>
      <c r="F99" s="48" t="s">
        <v>53</v>
      </c>
      <c r="G99" s="49">
        <v>125925.13</v>
      </c>
    </row>
    <row r="100" spans="1:7" s="42" customFormat="1" ht="12.75">
      <c r="A100" s="37"/>
      <c r="B100" s="38"/>
      <c r="C100" s="48">
        <v>1</v>
      </c>
      <c r="D100" s="48" t="s">
        <v>124</v>
      </c>
      <c r="E100" s="48">
        <v>2023</v>
      </c>
      <c r="F100" s="48" t="s">
        <v>44</v>
      </c>
      <c r="G100" s="49">
        <v>6471.09</v>
      </c>
    </row>
    <row r="101" spans="1:7" s="42" customFormat="1" ht="12.75">
      <c r="A101" s="37"/>
      <c r="B101" s="38"/>
      <c r="C101" s="48">
        <v>1</v>
      </c>
      <c r="D101" s="48" t="s">
        <v>125</v>
      </c>
      <c r="E101" s="48">
        <v>2023</v>
      </c>
      <c r="F101" s="48" t="s">
        <v>44</v>
      </c>
      <c r="G101" s="49">
        <v>58239.82</v>
      </c>
    </row>
    <row r="102" spans="1:7" s="42" customFormat="1" ht="12.75">
      <c r="A102" s="37"/>
      <c r="B102" s="38"/>
      <c r="C102" s="48">
        <v>1</v>
      </c>
      <c r="D102" s="48" t="s">
        <v>126</v>
      </c>
      <c r="E102" s="48">
        <v>2023</v>
      </c>
      <c r="F102" s="48" t="s">
        <v>66</v>
      </c>
      <c r="G102" s="49">
        <v>0</v>
      </c>
    </row>
    <row r="103" spans="1:7" s="42" customFormat="1" ht="12.75">
      <c r="A103" s="37"/>
      <c r="B103" s="38"/>
      <c r="C103" s="48">
        <v>1</v>
      </c>
      <c r="D103" s="48" t="s">
        <v>127</v>
      </c>
      <c r="E103" s="48">
        <v>2023</v>
      </c>
      <c r="F103" s="48" t="s">
        <v>66</v>
      </c>
      <c r="G103" s="49">
        <v>0</v>
      </c>
    </row>
    <row r="104" spans="1:7" s="42" customFormat="1" ht="12.75">
      <c r="A104" s="37"/>
      <c r="B104" s="38"/>
      <c r="G104" s="52"/>
    </row>
    <row r="105" spans="1:7" s="42" customFormat="1" ht="12.75" customHeight="1">
      <c r="A105" s="37"/>
      <c r="B105" s="38"/>
      <c r="E105" s="79" t="s">
        <v>128</v>
      </c>
      <c r="F105" s="79"/>
      <c r="G105" s="51">
        <f>SUM(G107:G110)</f>
        <v>156403.13</v>
      </c>
    </row>
    <row r="106" spans="1:7" s="42" customFormat="1" ht="12.75">
      <c r="A106" s="37"/>
      <c r="B106" s="38"/>
      <c r="G106" s="52"/>
    </row>
    <row r="107" spans="1:7" s="42" customFormat="1" ht="12.75">
      <c r="A107" s="37"/>
      <c r="B107" s="38"/>
      <c r="C107" s="48">
        <v>1</v>
      </c>
      <c r="D107" s="48" t="s">
        <v>129</v>
      </c>
      <c r="E107" s="48">
        <v>2023</v>
      </c>
      <c r="F107" s="48" t="s">
        <v>51</v>
      </c>
      <c r="G107" s="49">
        <v>42607.68</v>
      </c>
    </row>
    <row r="108" spans="1:7" s="42" customFormat="1" ht="12.75">
      <c r="A108" s="37"/>
      <c r="B108" s="38"/>
      <c r="C108" s="48">
        <v>1</v>
      </c>
      <c r="D108" s="48" t="s">
        <v>130</v>
      </c>
      <c r="E108" s="48">
        <v>2023</v>
      </c>
      <c r="F108" s="48" t="s">
        <v>53</v>
      </c>
      <c r="G108" s="49">
        <v>74310</v>
      </c>
    </row>
    <row r="109" spans="1:7" s="42" customFormat="1" ht="12.75">
      <c r="A109" s="37"/>
      <c r="B109" s="38"/>
      <c r="C109" s="48">
        <v>1</v>
      </c>
      <c r="D109" s="48" t="s">
        <v>131</v>
      </c>
      <c r="E109" s="48">
        <v>2023</v>
      </c>
      <c r="F109" s="48" t="s">
        <v>44</v>
      </c>
      <c r="G109" s="49">
        <v>39485.45</v>
      </c>
    </row>
    <row r="110" spans="1:7" s="42" customFormat="1" ht="12.75">
      <c r="A110" s="37"/>
      <c r="B110" s="38"/>
      <c r="C110" s="48">
        <v>1</v>
      </c>
      <c r="D110" s="48" t="s">
        <v>132</v>
      </c>
      <c r="E110" s="48">
        <v>2023</v>
      </c>
      <c r="F110" s="48" t="s">
        <v>66</v>
      </c>
      <c r="G110" s="49">
        <v>0</v>
      </c>
    </row>
    <row r="111" spans="1:7" s="42" customFormat="1" ht="12.75">
      <c r="A111" s="37"/>
      <c r="B111" s="38"/>
      <c r="C111" s="39"/>
      <c r="D111" s="47"/>
      <c r="E111" s="39"/>
      <c r="F111" s="40"/>
      <c r="G111" s="41"/>
    </row>
    <row r="112" spans="1:7" s="42" customFormat="1" ht="12.75" customHeight="1">
      <c r="A112" s="37"/>
      <c r="B112" s="38"/>
      <c r="C112" s="39"/>
      <c r="D112" s="47"/>
      <c r="E112" s="79" t="s">
        <v>133</v>
      </c>
      <c r="F112" s="79"/>
      <c r="G112" s="51">
        <f>SUM(G114:G117)</f>
        <v>41735.21000000001</v>
      </c>
    </row>
    <row r="113" spans="1:7" s="42" customFormat="1" ht="12.75">
      <c r="A113" s="37"/>
      <c r="B113" s="38"/>
      <c r="C113" s="39"/>
      <c r="D113" s="47"/>
      <c r="E113" s="39"/>
      <c r="F113" s="40"/>
      <c r="G113" s="41"/>
    </row>
    <row r="114" spans="1:7" s="42" customFormat="1" ht="12.75">
      <c r="A114" s="37"/>
      <c r="B114" s="38"/>
      <c r="C114" s="48">
        <v>1</v>
      </c>
      <c r="D114" s="48" t="s">
        <v>134</v>
      </c>
      <c r="E114" s="48">
        <v>2023</v>
      </c>
      <c r="F114" s="48" t="s">
        <v>51</v>
      </c>
      <c r="G114" s="49">
        <v>12084.88</v>
      </c>
    </row>
    <row r="115" spans="1:7" s="42" customFormat="1" ht="12.75">
      <c r="A115" s="37"/>
      <c r="B115" s="38"/>
      <c r="C115" s="48">
        <v>1</v>
      </c>
      <c r="D115" s="48" t="s">
        <v>135</v>
      </c>
      <c r="E115" s="48">
        <v>2023</v>
      </c>
      <c r="F115" s="48" t="s">
        <v>53</v>
      </c>
      <c r="G115" s="49">
        <v>20294.56</v>
      </c>
    </row>
    <row r="116" spans="1:7" s="42" customFormat="1" ht="12.75">
      <c r="A116" s="37"/>
      <c r="B116" s="38"/>
      <c r="C116" s="48">
        <v>1</v>
      </c>
      <c r="D116" s="48" t="s">
        <v>136</v>
      </c>
      <c r="E116" s="48">
        <v>2023</v>
      </c>
      <c r="F116" s="48" t="s">
        <v>44</v>
      </c>
      <c r="G116" s="49">
        <v>9355.77</v>
      </c>
    </row>
    <row r="117" spans="1:7" s="42" customFormat="1" ht="12.75">
      <c r="A117" s="37"/>
      <c r="B117" s="38"/>
      <c r="C117" s="48">
        <v>1</v>
      </c>
      <c r="D117" s="48" t="s">
        <v>137</v>
      </c>
      <c r="E117" s="48">
        <v>2023</v>
      </c>
      <c r="F117" s="48" t="s">
        <v>66</v>
      </c>
      <c r="G117" s="49">
        <v>0</v>
      </c>
    </row>
    <row r="118" spans="1:7" s="42" customFormat="1" ht="12.75">
      <c r="A118" s="37"/>
      <c r="B118" s="38"/>
      <c r="C118" s="39"/>
      <c r="D118" s="47"/>
      <c r="E118" s="39"/>
      <c r="F118" s="40"/>
      <c r="G118" s="41"/>
    </row>
    <row r="119" spans="1:7" s="42" customFormat="1" ht="12.75" customHeight="1">
      <c r="A119" s="37"/>
      <c r="B119" s="38"/>
      <c r="C119" s="39"/>
      <c r="D119" s="47"/>
      <c r="E119" s="79" t="s">
        <v>138</v>
      </c>
      <c r="F119" s="79"/>
      <c r="G119" s="51">
        <f>SUM(G121:G125)</f>
        <v>61979.61</v>
      </c>
    </row>
    <row r="120" spans="1:7" s="42" customFormat="1" ht="12.75">
      <c r="A120" s="37"/>
      <c r="B120" s="38"/>
      <c r="C120" s="39"/>
      <c r="D120" s="47"/>
      <c r="E120" s="39"/>
      <c r="F120" s="40"/>
      <c r="G120" s="41"/>
    </row>
    <row r="121" spans="1:7" s="42" customFormat="1" ht="12.75">
      <c r="A121" s="37"/>
      <c r="B121" s="38"/>
      <c r="C121" s="48">
        <v>1</v>
      </c>
      <c r="D121" s="48" t="s">
        <v>139</v>
      </c>
      <c r="E121" s="48">
        <v>2023</v>
      </c>
      <c r="F121" s="48" t="s">
        <v>40</v>
      </c>
      <c r="G121" s="49">
        <v>24470.39</v>
      </c>
    </row>
    <row r="122" spans="1:7" s="42" customFormat="1" ht="12.75">
      <c r="A122" s="37"/>
      <c r="B122" s="38"/>
      <c r="C122" s="48">
        <v>1</v>
      </c>
      <c r="D122" s="48" t="s">
        <v>140</v>
      </c>
      <c r="E122" s="48">
        <v>2023</v>
      </c>
      <c r="F122" s="48" t="s">
        <v>53</v>
      </c>
      <c r="G122" s="49">
        <v>24237.66</v>
      </c>
    </row>
    <row r="123" spans="1:7" s="42" customFormat="1" ht="12.75">
      <c r="A123" s="37"/>
      <c r="B123" s="38"/>
      <c r="C123" s="48">
        <v>1</v>
      </c>
      <c r="D123" s="48" t="s">
        <v>141</v>
      </c>
      <c r="E123" s="48">
        <v>2023</v>
      </c>
      <c r="F123" s="48" t="s">
        <v>83</v>
      </c>
      <c r="G123" s="49">
        <v>0</v>
      </c>
    </row>
    <row r="124" spans="1:7" s="42" customFormat="1" ht="12.75">
      <c r="A124" s="37"/>
      <c r="B124" s="38"/>
      <c r="C124" s="48">
        <v>1</v>
      </c>
      <c r="D124" s="48" t="s">
        <v>142</v>
      </c>
      <c r="E124" s="48">
        <v>2023</v>
      </c>
      <c r="F124" s="48" t="s">
        <v>44</v>
      </c>
      <c r="G124" s="49">
        <v>13141.56</v>
      </c>
    </row>
    <row r="125" spans="1:7" s="42" customFormat="1" ht="12.75">
      <c r="A125" s="37"/>
      <c r="B125" s="38"/>
      <c r="C125" s="48">
        <v>1</v>
      </c>
      <c r="D125" s="48" t="s">
        <v>143</v>
      </c>
      <c r="E125" s="48">
        <v>2023</v>
      </c>
      <c r="F125" s="48" t="s">
        <v>66</v>
      </c>
      <c r="G125" s="49">
        <v>130</v>
      </c>
    </row>
    <row r="126" spans="1:7" s="42" customFormat="1" ht="12.75">
      <c r="A126" s="37"/>
      <c r="B126" s="38"/>
      <c r="C126" s="39"/>
      <c r="D126" s="47"/>
      <c r="E126" s="39"/>
      <c r="F126" s="40"/>
      <c r="G126" s="41"/>
    </row>
    <row r="127" spans="1:7" s="42" customFormat="1" ht="12.75" customHeight="1">
      <c r="A127" s="37"/>
      <c r="B127" s="38"/>
      <c r="C127" s="39"/>
      <c r="D127" s="47"/>
      <c r="E127" s="79" t="s">
        <v>144</v>
      </c>
      <c r="F127" s="79"/>
      <c r="G127" s="51">
        <f>SUM(G129:G139)</f>
        <v>143950.01999999996</v>
      </c>
    </row>
    <row r="128" spans="1:7" s="42" customFormat="1" ht="12.75">
      <c r="A128" s="37"/>
      <c r="B128" s="38"/>
      <c r="C128" s="39"/>
      <c r="D128" s="47"/>
      <c r="E128" s="39"/>
      <c r="F128" s="40"/>
      <c r="G128" s="49"/>
    </row>
    <row r="129" spans="1:7" s="42" customFormat="1" ht="12.75">
      <c r="A129" s="37"/>
      <c r="B129" s="38"/>
      <c r="C129" s="48">
        <v>1</v>
      </c>
      <c r="D129" s="48" t="s">
        <v>145</v>
      </c>
      <c r="E129" s="48">
        <v>2023</v>
      </c>
      <c r="F129" s="48" t="s">
        <v>51</v>
      </c>
      <c r="G129" s="49">
        <v>69675.27</v>
      </c>
    </row>
    <row r="130" spans="1:7" s="42" customFormat="1" ht="12.75">
      <c r="A130" s="37"/>
      <c r="B130" s="38"/>
      <c r="C130" s="48">
        <v>1</v>
      </c>
      <c r="D130" s="48" t="s">
        <v>146</v>
      </c>
      <c r="E130" s="48">
        <v>2023</v>
      </c>
      <c r="F130" s="48" t="s">
        <v>51</v>
      </c>
      <c r="G130" s="49">
        <v>9390.7</v>
      </c>
    </row>
    <row r="131" spans="1:7" s="42" customFormat="1" ht="12.75">
      <c r="A131" s="37"/>
      <c r="B131" s="38"/>
      <c r="C131" s="48">
        <v>1</v>
      </c>
      <c r="D131" s="48" t="s">
        <v>147</v>
      </c>
      <c r="E131" s="48">
        <v>2023</v>
      </c>
      <c r="F131" s="48" t="s">
        <v>51</v>
      </c>
      <c r="G131" s="49">
        <v>9390.7</v>
      </c>
    </row>
    <row r="132" spans="1:7" s="42" customFormat="1" ht="12.75">
      <c r="A132" s="37"/>
      <c r="B132" s="38"/>
      <c r="C132" s="48">
        <v>1</v>
      </c>
      <c r="D132" s="48" t="s">
        <v>148</v>
      </c>
      <c r="E132" s="48">
        <v>2023</v>
      </c>
      <c r="F132" s="48" t="s">
        <v>53</v>
      </c>
      <c r="G132" s="49">
        <v>9643.87</v>
      </c>
    </row>
    <row r="133" spans="1:7" s="42" customFormat="1" ht="12.75">
      <c r="A133" s="37"/>
      <c r="B133" s="38"/>
      <c r="C133" s="48">
        <v>1</v>
      </c>
      <c r="D133" s="48" t="s">
        <v>149</v>
      </c>
      <c r="E133" s="48">
        <v>2023</v>
      </c>
      <c r="F133" s="48" t="s">
        <v>53</v>
      </c>
      <c r="G133" s="49">
        <v>9360.23</v>
      </c>
    </row>
    <row r="134" spans="1:7" s="42" customFormat="1" ht="12.75">
      <c r="A134" s="37"/>
      <c r="B134" s="38"/>
      <c r="C134" s="48">
        <v>1</v>
      </c>
      <c r="D134" s="48" t="s">
        <v>150</v>
      </c>
      <c r="E134" s="48">
        <v>2023</v>
      </c>
      <c r="F134" s="48" t="s">
        <v>53</v>
      </c>
      <c r="G134" s="49">
        <v>9360.23</v>
      </c>
    </row>
    <row r="135" spans="1:7" s="42" customFormat="1" ht="12.75">
      <c r="A135" s="37"/>
      <c r="B135" s="38"/>
      <c r="C135" s="48">
        <v>1</v>
      </c>
      <c r="D135" s="48" t="s">
        <v>151</v>
      </c>
      <c r="E135" s="48">
        <v>2023</v>
      </c>
      <c r="F135" s="48" t="s">
        <v>152</v>
      </c>
      <c r="G135" s="49">
        <v>10689.09</v>
      </c>
    </row>
    <row r="136" spans="1:7" s="42" customFormat="1" ht="12.75">
      <c r="A136" s="37"/>
      <c r="B136" s="38"/>
      <c r="C136" s="48">
        <v>1</v>
      </c>
      <c r="D136" s="48" t="s">
        <v>153</v>
      </c>
      <c r="E136" s="48">
        <v>2023</v>
      </c>
      <c r="F136" s="48" t="s">
        <v>44</v>
      </c>
      <c r="G136" s="49">
        <v>4468.13</v>
      </c>
    </row>
    <row r="137" spans="1:7" s="42" customFormat="1" ht="12.75">
      <c r="A137" s="37"/>
      <c r="B137" s="38"/>
      <c r="C137" s="48">
        <v>1</v>
      </c>
      <c r="D137" s="48" t="s">
        <v>154</v>
      </c>
      <c r="E137" s="48">
        <v>2023</v>
      </c>
      <c r="F137" s="48" t="s">
        <v>44</v>
      </c>
      <c r="G137" s="49">
        <v>4336.72</v>
      </c>
    </row>
    <row r="138" spans="1:7" s="42" customFormat="1" ht="12.75">
      <c r="A138" s="37"/>
      <c r="B138" s="38"/>
      <c r="C138" s="48">
        <v>1</v>
      </c>
      <c r="D138" s="48" t="s">
        <v>155</v>
      </c>
      <c r="E138" s="48">
        <v>2023</v>
      </c>
      <c r="F138" s="48" t="s">
        <v>44</v>
      </c>
      <c r="G138" s="49">
        <v>7635.08</v>
      </c>
    </row>
    <row r="139" spans="1:7" s="42" customFormat="1" ht="12.75">
      <c r="A139" s="37"/>
      <c r="B139" s="38"/>
      <c r="C139" s="48">
        <v>1</v>
      </c>
      <c r="D139" s="48" t="s">
        <v>156</v>
      </c>
      <c r="E139" s="48">
        <v>2023</v>
      </c>
      <c r="F139" s="48" t="s">
        <v>66</v>
      </c>
      <c r="G139" s="49">
        <v>0</v>
      </c>
    </row>
    <row r="140" spans="1:7" s="42" customFormat="1" ht="12.75">
      <c r="A140" s="37"/>
      <c r="B140" s="38"/>
      <c r="G140" s="52"/>
    </row>
    <row r="141" spans="1:7" s="42" customFormat="1" ht="12.75" customHeight="1">
      <c r="A141" s="37"/>
      <c r="B141" s="38"/>
      <c r="C141" s="39"/>
      <c r="D141" s="47"/>
      <c r="E141" s="79" t="s">
        <v>157</v>
      </c>
      <c r="F141" s="79"/>
      <c r="G141" s="51">
        <f>SUM(G143:G145)</f>
        <v>127628.62</v>
      </c>
    </row>
    <row r="142" spans="1:7" s="42" customFormat="1" ht="12.75">
      <c r="A142" s="37"/>
      <c r="B142" s="38"/>
      <c r="C142" s="39"/>
      <c r="D142" s="47"/>
      <c r="E142" s="39"/>
      <c r="F142" s="40"/>
      <c r="G142" s="49"/>
    </row>
    <row r="143" spans="1:7" s="42" customFormat="1" ht="12.75">
      <c r="A143" s="37"/>
      <c r="B143" s="38"/>
      <c r="C143" s="48">
        <v>1</v>
      </c>
      <c r="D143" s="48" t="s">
        <v>158</v>
      </c>
      <c r="E143" s="48">
        <v>2023</v>
      </c>
      <c r="F143" s="48" t="s">
        <v>51</v>
      </c>
      <c r="G143" s="49">
        <v>45360.06</v>
      </c>
    </row>
    <row r="144" spans="1:7" s="42" customFormat="1" ht="12.75">
      <c r="A144" s="37"/>
      <c r="B144" s="38"/>
      <c r="C144" s="48">
        <v>1</v>
      </c>
      <c r="D144" s="48" t="s">
        <v>159</v>
      </c>
      <c r="E144" s="48">
        <v>2023</v>
      </c>
      <c r="F144" s="48" t="s">
        <v>53</v>
      </c>
      <c r="G144" s="49">
        <v>56198.38</v>
      </c>
    </row>
    <row r="145" spans="1:7" s="42" customFormat="1" ht="12.75">
      <c r="A145" s="37"/>
      <c r="B145" s="38"/>
      <c r="C145" s="48">
        <v>1</v>
      </c>
      <c r="D145" s="48" t="s">
        <v>160</v>
      </c>
      <c r="E145" s="48">
        <v>2023</v>
      </c>
      <c r="F145" s="48" t="s">
        <v>44</v>
      </c>
      <c r="G145" s="49">
        <v>26070.18</v>
      </c>
    </row>
    <row r="146" spans="1:7" s="42" customFormat="1" ht="12.75">
      <c r="A146" s="37"/>
      <c r="B146" s="38"/>
      <c r="C146" s="39"/>
      <c r="D146" s="47"/>
      <c r="E146" s="39"/>
      <c r="F146" s="40"/>
      <c r="G146" s="41"/>
    </row>
    <row r="147" spans="1:7" s="42" customFormat="1" ht="12.75" customHeight="1">
      <c r="A147" s="37"/>
      <c r="B147" s="38"/>
      <c r="C147" s="39"/>
      <c r="D147" s="47"/>
      <c r="E147" s="79" t="s">
        <v>161</v>
      </c>
      <c r="F147" s="79"/>
      <c r="G147" s="51">
        <f>SUM(G149:G152)</f>
        <v>167257.94999999998</v>
      </c>
    </row>
    <row r="148" spans="1:7" s="42" customFormat="1" ht="12.75">
      <c r="A148" s="37"/>
      <c r="B148" s="38"/>
      <c r="C148" s="39"/>
      <c r="D148" s="47"/>
      <c r="E148" s="39"/>
      <c r="F148" s="40"/>
      <c r="G148" s="49"/>
    </row>
    <row r="149" spans="1:7" s="42" customFormat="1" ht="12.75">
      <c r="A149" s="37"/>
      <c r="B149" s="38"/>
      <c r="C149" s="48">
        <v>1</v>
      </c>
      <c r="D149" s="48" t="s">
        <v>162</v>
      </c>
      <c r="E149" s="48">
        <v>2023</v>
      </c>
      <c r="F149" s="48" t="s">
        <v>51</v>
      </c>
      <c r="G149" s="49">
        <v>50281.57</v>
      </c>
    </row>
    <row r="150" spans="1:7" s="42" customFormat="1" ht="12.75">
      <c r="A150" s="37"/>
      <c r="B150" s="38"/>
      <c r="C150" s="48">
        <v>1</v>
      </c>
      <c r="D150" s="48" t="s">
        <v>163</v>
      </c>
      <c r="E150" s="48">
        <v>2023</v>
      </c>
      <c r="F150" s="48" t="s">
        <v>53</v>
      </c>
      <c r="G150" s="49">
        <v>79411.04</v>
      </c>
    </row>
    <row r="151" spans="1:7" s="42" customFormat="1" ht="12.75">
      <c r="A151" s="37"/>
      <c r="B151" s="38"/>
      <c r="C151" s="48">
        <v>1</v>
      </c>
      <c r="D151" s="48" t="s">
        <v>164</v>
      </c>
      <c r="E151" s="48">
        <v>2023</v>
      </c>
      <c r="F151" s="48" t="s">
        <v>44</v>
      </c>
      <c r="G151" s="49">
        <v>37055.34</v>
      </c>
    </row>
    <row r="152" spans="1:7" s="42" customFormat="1" ht="12.75">
      <c r="A152" s="37"/>
      <c r="B152" s="38"/>
      <c r="C152" s="48">
        <v>1</v>
      </c>
      <c r="D152" s="48" t="s">
        <v>165</v>
      </c>
      <c r="E152" s="48">
        <v>2023</v>
      </c>
      <c r="F152" s="48" t="s">
        <v>66</v>
      </c>
      <c r="G152" s="49">
        <v>510</v>
      </c>
    </row>
    <row r="153" spans="1:7" s="42" customFormat="1" ht="12.75">
      <c r="A153" s="37"/>
      <c r="B153" s="38"/>
      <c r="C153" s="39"/>
      <c r="D153" s="47"/>
      <c r="E153" s="39"/>
      <c r="F153" s="40"/>
      <c r="G153" s="41"/>
    </row>
    <row r="154" spans="1:7" s="42" customFormat="1" ht="12.75" customHeight="1">
      <c r="A154" s="37"/>
      <c r="B154" s="38"/>
      <c r="C154" s="39"/>
      <c r="D154" s="47"/>
      <c r="E154" s="79" t="s">
        <v>166</v>
      </c>
      <c r="F154" s="79"/>
      <c r="G154" s="51">
        <f>SUM(G156:G159)</f>
        <v>127859.96</v>
      </c>
    </row>
    <row r="155" spans="1:7" s="42" customFormat="1" ht="12.75">
      <c r="A155" s="37"/>
      <c r="B155" s="38"/>
      <c r="C155" s="39"/>
      <c r="D155" s="47"/>
      <c r="E155" s="39"/>
      <c r="F155" s="40"/>
      <c r="G155" s="41"/>
    </row>
    <row r="156" spans="1:7" s="42" customFormat="1" ht="12.75">
      <c r="A156" s="37"/>
      <c r="B156" s="38"/>
      <c r="C156" s="48">
        <v>1</v>
      </c>
      <c r="D156" s="48" t="s">
        <v>167</v>
      </c>
      <c r="E156" s="48">
        <v>2023</v>
      </c>
      <c r="F156" s="48" t="s">
        <v>51</v>
      </c>
      <c r="G156" s="49">
        <v>36448.97</v>
      </c>
    </row>
    <row r="157" spans="1:7" s="42" customFormat="1" ht="12.75">
      <c r="A157" s="37"/>
      <c r="B157" s="38"/>
      <c r="C157" s="48">
        <v>1</v>
      </c>
      <c r="D157" s="48" t="s">
        <v>168</v>
      </c>
      <c r="E157" s="48">
        <v>2023</v>
      </c>
      <c r="F157" s="48" t="s">
        <v>53</v>
      </c>
      <c r="G157" s="49">
        <v>59359.5</v>
      </c>
    </row>
    <row r="158" spans="1:7" s="42" customFormat="1" ht="12.75">
      <c r="A158" s="37"/>
      <c r="B158" s="38"/>
      <c r="C158" s="48">
        <v>1</v>
      </c>
      <c r="D158" s="48" t="s">
        <v>169</v>
      </c>
      <c r="E158" s="48">
        <v>2023</v>
      </c>
      <c r="F158" s="48" t="s">
        <v>44</v>
      </c>
      <c r="G158" s="49">
        <v>31751.49</v>
      </c>
    </row>
    <row r="159" spans="1:7" s="42" customFormat="1" ht="12.75">
      <c r="A159" s="37"/>
      <c r="B159" s="38"/>
      <c r="C159" s="48">
        <v>1</v>
      </c>
      <c r="D159" s="48" t="s">
        <v>170</v>
      </c>
      <c r="E159" s="48">
        <v>2023</v>
      </c>
      <c r="F159" s="48" t="s">
        <v>66</v>
      </c>
      <c r="G159" s="49">
        <v>300</v>
      </c>
    </row>
    <row r="160" spans="1:7" s="42" customFormat="1" ht="12.75">
      <c r="A160" s="37"/>
      <c r="B160" s="38"/>
      <c r="C160" s="39"/>
      <c r="D160" s="47"/>
      <c r="E160" s="39"/>
      <c r="F160" s="40"/>
      <c r="G160" s="41"/>
    </row>
    <row r="161" spans="1:7" s="42" customFormat="1" ht="12.75" customHeight="1">
      <c r="A161" s="37"/>
      <c r="B161" s="38"/>
      <c r="C161" s="39"/>
      <c r="D161" s="47"/>
      <c r="E161" s="79" t="s">
        <v>171</v>
      </c>
      <c r="F161" s="79"/>
      <c r="G161" s="51">
        <f>SUM(G163:G165)</f>
        <v>19034.84</v>
      </c>
    </row>
    <row r="162" spans="1:7" s="42" customFormat="1" ht="12.75">
      <c r="A162" s="37"/>
      <c r="B162" s="38"/>
      <c r="C162" s="39"/>
      <c r="D162" s="47"/>
      <c r="E162" s="39"/>
      <c r="F162" s="40"/>
      <c r="G162" s="41"/>
    </row>
    <row r="163" spans="1:7" s="42" customFormat="1" ht="12.75">
      <c r="A163" s="37"/>
      <c r="B163" s="38"/>
      <c r="C163" s="48">
        <v>1</v>
      </c>
      <c r="D163" s="48" t="s">
        <v>172</v>
      </c>
      <c r="E163" s="48">
        <v>2023</v>
      </c>
      <c r="F163" s="48" t="s">
        <v>173</v>
      </c>
      <c r="G163" s="49">
        <v>5771.84</v>
      </c>
    </row>
    <row r="164" spans="1:7" s="42" customFormat="1" ht="12.75">
      <c r="A164" s="37"/>
      <c r="B164" s="38"/>
      <c r="C164" s="48">
        <v>1</v>
      </c>
      <c r="D164" s="48" t="s">
        <v>174</v>
      </c>
      <c r="E164" s="48">
        <v>2023</v>
      </c>
      <c r="F164" s="48" t="s">
        <v>175</v>
      </c>
      <c r="G164" s="49">
        <v>9307.11</v>
      </c>
    </row>
    <row r="165" spans="1:7" s="42" customFormat="1" ht="12.75">
      <c r="A165" s="37"/>
      <c r="B165" s="38"/>
      <c r="C165" s="48">
        <v>1</v>
      </c>
      <c r="D165" s="48" t="s">
        <v>176</v>
      </c>
      <c r="E165" s="48">
        <v>2023</v>
      </c>
      <c r="F165" s="48" t="s">
        <v>44</v>
      </c>
      <c r="G165" s="49">
        <v>3955.89</v>
      </c>
    </row>
    <row r="166" spans="1:7" s="42" customFormat="1" ht="12.75">
      <c r="A166" s="37"/>
      <c r="B166" s="38"/>
      <c r="C166" s="39"/>
      <c r="D166" s="47"/>
      <c r="E166" s="39"/>
      <c r="F166" s="40"/>
      <c r="G166" s="49"/>
    </row>
    <row r="167" spans="1:7" s="42" customFormat="1" ht="12.75" customHeight="1">
      <c r="A167" s="37"/>
      <c r="B167" s="38"/>
      <c r="C167" s="39"/>
      <c r="D167" s="47"/>
      <c r="E167" s="79" t="s">
        <v>177</v>
      </c>
      <c r="F167" s="79"/>
      <c r="G167" s="51">
        <f>SUM(G169:G181)</f>
        <v>505699.51</v>
      </c>
    </row>
    <row r="168" spans="1:7" s="42" customFormat="1" ht="12.75">
      <c r="A168" s="37"/>
      <c r="B168" s="38"/>
      <c r="C168" s="39"/>
      <c r="D168" s="47"/>
      <c r="E168" s="39"/>
      <c r="F168" s="40"/>
      <c r="G168" s="49"/>
    </row>
    <row r="169" spans="1:7" s="42" customFormat="1" ht="12.75">
      <c r="A169" s="37"/>
      <c r="B169" s="38"/>
      <c r="C169" s="48">
        <v>1</v>
      </c>
      <c r="D169" s="48" t="s">
        <v>178</v>
      </c>
      <c r="E169" s="48">
        <v>2023</v>
      </c>
      <c r="F169" s="48" t="s">
        <v>40</v>
      </c>
      <c r="G169" s="49">
        <v>104815.7</v>
      </c>
    </row>
    <row r="170" spans="1:7" s="42" customFormat="1" ht="12.75">
      <c r="A170" s="37"/>
      <c r="B170" s="38"/>
      <c r="C170" s="48">
        <v>1</v>
      </c>
      <c r="D170" s="48" t="s">
        <v>179</v>
      </c>
      <c r="E170" s="48">
        <v>2023</v>
      </c>
      <c r="F170" s="48" t="s">
        <v>40</v>
      </c>
      <c r="G170" s="49">
        <v>26203.92</v>
      </c>
    </row>
    <row r="171" spans="1:7" s="42" customFormat="1" ht="12.75">
      <c r="A171" s="37"/>
      <c r="B171" s="38"/>
      <c r="C171" s="48">
        <v>1</v>
      </c>
      <c r="D171" s="48" t="s">
        <v>180</v>
      </c>
      <c r="E171" s="48">
        <v>2023</v>
      </c>
      <c r="F171" s="48" t="s">
        <v>53</v>
      </c>
      <c r="G171" s="49">
        <v>155918.18</v>
      </c>
    </row>
    <row r="172" spans="1:7" s="42" customFormat="1" ht="12.75">
      <c r="A172" s="37"/>
      <c r="B172" s="38"/>
      <c r="C172" s="48">
        <v>1</v>
      </c>
      <c r="D172" s="48" t="s">
        <v>181</v>
      </c>
      <c r="E172" s="48">
        <v>2023</v>
      </c>
      <c r="F172" s="48" t="s">
        <v>53</v>
      </c>
      <c r="G172" s="49">
        <v>38979.55</v>
      </c>
    </row>
    <row r="173" spans="1:7" s="42" customFormat="1" ht="12.75">
      <c r="A173" s="37"/>
      <c r="B173" s="38"/>
      <c r="C173" s="48">
        <v>1</v>
      </c>
      <c r="D173" s="48" t="s">
        <v>182</v>
      </c>
      <c r="E173" s="48">
        <v>2023</v>
      </c>
      <c r="F173" s="48" t="s">
        <v>55</v>
      </c>
      <c r="G173" s="49">
        <v>0</v>
      </c>
    </row>
    <row r="174" spans="1:7" s="42" customFormat="1" ht="12.75">
      <c r="A174" s="37"/>
      <c r="B174" s="38"/>
      <c r="C174" s="48">
        <v>1</v>
      </c>
      <c r="D174" s="48" t="s">
        <v>183</v>
      </c>
      <c r="E174" s="48">
        <v>2023</v>
      </c>
      <c r="F174" s="48" t="s">
        <v>55</v>
      </c>
      <c r="G174" s="49">
        <v>0</v>
      </c>
    </row>
    <row r="175" spans="1:7" s="42" customFormat="1" ht="12.75">
      <c r="A175" s="37"/>
      <c r="B175" s="38"/>
      <c r="C175" s="48">
        <v>1</v>
      </c>
      <c r="D175" s="48" t="s">
        <v>184</v>
      </c>
      <c r="E175" s="48">
        <v>2023</v>
      </c>
      <c r="F175" s="48" t="s">
        <v>111</v>
      </c>
      <c r="G175" s="49">
        <v>0</v>
      </c>
    </row>
    <row r="176" spans="1:7" s="42" customFormat="1" ht="12.75">
      <c r="A176" s="37"/>
      <c r="B176" s="38"/>
      <c r="C176" s="48">
        <v>1</v>
      </c>
      <c r="D176" s="48" t="s">
        <v>185</v>
      </c>
      <c r="E176" s="48">
        <v>2023</v>
      </c>
      <c r="F176" s="48" t="s">
        <v>111</v>
      </c>
      <c r="G176" s="49">
        <v>0</v>
      </c>
    </row>
    <row r="177" spans="1:7" s="42" customFormat="1" ht="12.75">
      <c r="A177" s="37"/>
      <c r="B177" s="38"/>
      <c r="C177" s="48">
        <v>1</v>
      </c>
      <c r="D177" s="48" t="s">
        <v>186</v>
      </c>
      <c r="E177" s="48">
        <v>2023</v>
      </c>
      <c r="F177" s="48" t="s">
        <v>111</v>
      </c>
      <c r="G177" s="49">
        <v>61377.21</v>
      </c>
    </row>
    <row r="178" spans="1:7" s="42" customFormat="1" ht="12.75">
      <c r="A178" s="37"/>
      <c r="B178" s="38"/>
      <c r="C178" s="48">
        <v>1</v>
      </c>
      <c r="D178" s="48" t="s">
        <v>187</v>
      </c>
      <c r="E178" s="48">
        <v>2023</v>
      </c>
      <c r="F178" s="48" t="s">
        <v>44</v>
      </c>
      <c r="G178" s="49">
        <v>74055.86</v>
      </c>
    </row>
    <row r="179" spans="1:7" s="42" customFormat="1" ht="12.75">
      <c r="A179" s="37"/>
      <c r="B179" s="38"/>
      <c r="C179" s="48">
        <v>1</v>
      </c>
      <c r="D179" s="48" t="s">
        <v>188</v>
      </c>
      <c r="E179" s="48">
        <v>2023</v>
      </c>
      <c r="F179" s="48" t="s">
        <v>44</v>
      </c>
      <c r="G179" s="49">
        <v>18513.97</v>
      </c>
    </row>
    <row r="180" spans="1:7" s="42" customFormat="1" ht="12.75">
      <c r="A180" s="37"/>
      <c r="B180" s="38"/>
      <c r="C180" s="48">
        <v>1</v>
      </c>
      <c r="D180" s="48" t="s">
        <v>189</v>
      </c>
      <c r="E180" s="48">
        <v>2023</v>
      </c>
      <c r="F180" s="48" t="s">
        <v>44</v>
      </c>
      <c r="G180" s="49">
        <v>24585.12</v>
      </c>
    </row>
    <row r="181" spans="1:7" s="42" customFormat="1" ht="12.75">
      <c r="A181" s="37"/>
      <c r="B181" s="38"/>
      <c r="C181" s="48">
        <v>1</v>
      </c>
      <c r="D181" s="48" t="s">
        <v>190</v>
      </c>
      <c r="E181" s="48">
        <v>2023</v>
      </c>
      <c r="F181" s="48" t="s">
        <v>66</v>
      </c>
      <c r="G181" s="49">
        <v>1250</v>
      </c>
    </row>
    <row r="182" spans="1:7" s="42" customFormat="1" ht="12.75">
      <c r="A182" s="37"/>
      <c r="B182" s="38"/>
      <c r="G182" s="52"/>
    </row>
    <row r="183" spans="1:7" s="42" customFormat="1" ht="12.75" customHeight="1">
      <c r="A183" s="37"/>
      <c r="B183" s="38"/>
      <c r="E183" s="79" t="s">
        <v>191</v>
      </c>
      <c r="F183" s="79"/>
      <c r="G183" s="51">
        <f>SUM(G185:G190)</f>
        <v>760091.68</v>
      </c>
    </row>
    <row r="184" spans="1:7" s="42" customFormat="1" ht="12.75">
      <c r="A184" s="37"/>
      <c r="B184" s="38"/>
      <c r="G184" s="52"/>
    </row>
    <row r="185" spans="1:7" s="42" customFormat="1" ht="12.75">
      <c r="A185" s="37"/>
      <c r="B185" s="38"/>
      <c r="C185" s="48">
        <v>1</v>
      </c>
      <c r="D185" s="48" t="s">
        <v>192</v>
      </c>
      <c r="E185" s="48">
        <v>2023</v>
      </c>
      <c r="F185" s="48" t="s">
        <v>40</v>
      </c>
      <c r="G185" s="49">
        <v>208331.24</v>
      </c>
    </row>
    <row r="186" spans="1:7" s="42" customFormat="1" ht="12.75">
      <c r="A186" s="37"/>
      <c r="B186" s="38"/>
      <c r="C186" s="48">
        <v>1</v>
      </c>
      <c r="D186" s="48" t="s">
        <v>193</v>
      </c>
      <c r="E186" s="48">
        <v>2023</v>
      </c>
      <c r="F186" s="48" t="s">
        <v>53</v>
      </c>
      <c r="G186" s="49">
        <v>394170.77</v>
      </c>
    </row>
    <row r="187" spans="1:7" s="42" customFormat="1" ht="12.75">
      <c r="A187" s="37"/>
      <c r="B187" s="38"/>
      <c r="C187" s="48">
        <v>1</v>
      </c>
      <c r="D187" s="48" t="s">
        <v>194</v>
      </c>
      <c r="E187" s="48">
        <v>2023</v>
      </c>
      <c r="F187" s="48" t="s">
        <v>83</v>
      </c>
      <c r="G187" s="49">
        <v>1</v>
      </c>
    </row>
    <row r="188" spans="1:7" s="42" customFormat="1" ht="12.75">
      <c r="A188" s="37"/>
      <c r="B188" s="38"/>
      <c r="C188" s="48">
        <v>1</v>
      </c>
      <c r="D188" s="48" t="s">
        <v>195</v>
      </c>
      <c r="E188" s="48">
        <v>2023</v>
      </c>
      <c r="F188" s="48" t="s">
        <v>44</v>
      </c>
      <c r="G188" s="49">
        <v>156338.67</v>
      </c>
    </row>
    <row r="189" spans="1:7" s="42" customFormat="1" ht="12.75">
      <c r="A189" s="37"/>
      <c r="B189" s="38"/>
      <c r="C189" s="48">
        <v>1</v>
      </c>
      <c r="D189" s="48" t="s">
        <v>196</v>
      </c>
      <c r="E189" s="48">
        <v>2023</v>
      </c>
      <c r="F189" s="48" t="s">
        <v>197</v>
      </c>
      <c r="G189" s="49">
        <v>1250</v>
      </c>
    </row>
    <row r="190" spans="1:7" s="42" customFormat="1" ht="12.75">
      <c r="A190" s="37"/>
      <c r="B190" s="38"/>
      <c r="C190" s="48">
        <v>1</v>
      </c>
      <c r="D190" s="48" t="s">
        <v>198</v>
      </c>
      <c r="E190" s="48">
        <v>2023</v>
      </c>
      <c r="F190" s="48" t="s">
        <v>70</v>
      </c>
      <c r="G190" s="49">
        <v>0</v>
      </c>
    </row>
    <row r="191" spans="1:7" s="42" customFormat="1" ht="12.75">
      <c r="A191" s="37"/>
      <c r="B191" s="38"/>
      <c r="C191" s="39"/>
      <c r="D191" s="47"/>
      <c r="E191" s="39"/>
      <c r="F191" s="40"/>
      <c r="G191" s="41"/>
    </row>
    <row r="192" spans="1:7" s="42" customFormat="1" ht="12.75" customHeight="1">
      <c r="A192" s="37"/>
      <c r="B192" s="38"/>
      <c r="E192" s="79" t="s">
        <v>199</v>
      </c>
      <c r="F192" s="79"/>
      <c r="G192" s="51">
        <f>SUM(G194:G196)</f>
        <v>60354.99</v>
      </c>
    </row>
    <row r="193" spans="1:7" s="42" customFormat="1" ht="12.75">
      <c r="A193" s="37"/>
      <c r="B193" s="38"/>
      <c r="G193" s="52"/>
    </row>
    <row r="194" spans="1:7" s="42" customFormat="1" ht="12.75">
      <c r="A194" s="37"/>
      <c r="B194" s="38"/>
      <c r="C194" s="48">
        <v>1</v>
      </c>
      <c r="D194" s="48" t="s">
        <v>200</v>
      </c>
      <c r="E194" s="48">
        <v>2023</v>
      </c>
      <c r="F194" s="48" t="s">
        <v>40</v>
      </c>
      <c r="G194" s="49">
        <v>18172.99</v>
      </c>
    </row>
    <row r="195" spans="1:7" s="42" customFormat="1" ht="12.75">
      <c r="A195" s="37"/>
      <c r="B195" s="38"/>
      <c r="C195" s="48">
        <v>1</v>
      </c>
      <c r="D195" s="48" t="s">
        <v>201</v>
      </c>
      <c r="E195" s="48">
        <v>2023</v>
      </c>
      <c r="F195" s="48" t="s">
        <v>53</v>
      </c>
      <c r="G195" s="49">
        <v>27276.18</v>
      </c>
    </row>
    <row r="196" spans="1:7" s="42" customFormat="1" ht="12.75">
      <c r="A196" s="37"/>
      <c r="B196" s="38"/>
      <c r="C196" s="48">
        <v>1</v>
      </c>
      <c r="D196" s="48" t="s">
        <v>202</v>
      </c>
      <c r="E196" s="48">
        <v>2023</v>
      </c>
      <c r="F196" s="48" t="s">
        <v>44</v>
      </c>
      <c r="G196" s="49">
        <v>14905.82</v>
      </c>
    </row>
    <row r="197" spans="1:7" s="42" customFormat="1" ht="12.75">
      <c r="A197" s="37"/>
      <c r="B197" s="38"/>
      <c r="C197"/>
      <c r="E197" s="48"/>
      <c r="F197" s="48"/>
      <c r="G197" s="49"/>
    </row>
    <row r="198" spans="1:7" s="42" customFormat="1" ht="12.75" customHeight="1">
      <c r="A198" s="37"/>
      <c r="B198" s="38"/>
      <c r="C198" s="39"/>
      <c r="D198" s="47"/>
      <c r="E198" s="79" t="s">
        <v>203</v>
      </c>
      <c r="F198" s="79"/>
      <c r="G198" s="51">
        <f>SUM(G200:G204)</f>
        <v>30469.880000000005</v>
      </c>
    </row>
    <row r="199" spans="1:7" s="42" customFormat="1" ht="12.75">
      <c r="A199" s="37"/>
      <c r="B199" s="38"/>
      <c r="C199" s="39"/>
      <c r="D199" s="47"/>
      <c r="E199" s="39"/>
      <c r="F199" s="40"/>
      <c r="G199" s="41"/>
    </row>
    <row r="200" spans="1:7" s="42" customFormat="1" ht="12.75">
      <c r="A200" s="37"/>
      <c r="B200" s="38"/>
      <c r="C200" s="48">
        <v>1</v>
      </c>
      <c r="D200" s="48" t="s">
        <v>204</v>
      </c>
      <c r="E200" s="48">
        <v>2023</v>
      </c>
      <c r="F200" s="48" t="s">
        <v>173</v>
      </c>
      <c r="G200" s="49">
        <v>8397.79</v>
      </c>
    </row>
    <row r="201" spans="1:7" s="42" customFormat="1" ht="12.75">
      <c r="A201" s="37"/>
      <c r="B201" s="38"/>
      <c r="C201" s="48">
        <v>1</v>
      </c>
      <c r="D201" s="48" t="s">
        <v>205</v>
      </c>
      <c r="E201" s="48">
        <v>2023</v>
      </c>
      <c r="F201" s="48" t="s">
        <v>206</v>
      </c>
      <c r="G201" s="49">
        <v>13519.94</v>
      </c>
    </row>
    <row r="202" spans="1:7" s="42" customFormat="1" ht="12.75">
      <c r="A202" s="37"/>
      <c r="B202" s="38"/>
      <c r="C202" s="48">
        <v>1</v>
      </c>
      <c r="D202" s="48" t="s">
        <v>207</v>
      </c>
      <c r="E202" s="48">
        <v>2023</v>
      </c>
      <c r="F202" s="48" t="s">
        <v>208</v>
      </c>
      <c r="G202" s="49">
        <v>0</v>
      </c>
    </row>
    <row r="203" spans="1:7" s="42" customFormat="1" ht="12.75">
      <c r="A203" s="37"/>
      <c r="B203" s="38"/>
      <c r="C203" s="48">
        <v>1</v>
      </c>
      <c r="D203" s="48" t="s">
        <v>209</v>
      </c>
      <c r="E203" s="48">
        <v>2023</v>
      </c>
      <c r="F203" s="48" t="s">
        <v>44</v>
      </c>
      <c r="G203" s="49">
        <v>7140.15</v>
      </c>
    </row>
    <row r="204" spans="1:7" s="42" customFormat="1" ht="12.75">
      <c r="A204" s="37"/>
      <c r="B204" s="38"/>
      <c r="C204" s="48">
        <v>1</v>
      </c>
      <c r="D204" s="48" t="s">
        <v>210</v>
      </c>
      <c r="E204" s="48">
        <v>2023</v>
      </c>
      <c r="F204" s="48" t="s">
        <v>211</v>
      </c>
      <c r="G204" s="49">
        <v>1412</v>
      </c>
    </row>
    <row r="205" spans="1:7" s="42" customFormat="1" ht="12.75">
      <c r="A205" s="37"/>
      <c r="B205" s="38"/>
      <c r="C205" s="39"/>
      <c r="D205" s="47"/>
      <c r="E205" s="39"/>
      <c r="F205" s="40"/>
      <c r="G205" s="41"/>
    </row>
    <row r="206" spans="1:7" s="42" customFormat="1" ht="12.75" customHeight="1">
      <c r="A206" s="37"/>
      <c r="B206" s="38"/>
      <c r="C206" s="39"/>
      <c r="D206" s="39"/>
      <c r="E206" s="79" t="s">
        <v>212</v>
      </c>
      <c r="F206" s="79"/>
      <c r="G206" s="41">
        <f>SUM(G208:G211)</f>
        <v>36102.84</v>
      </c>
    </row>
    <row r="207" spans="1:7" s="42" customFormat="1" ht="12.75">
      <c r="A207" s="37"/>
      <c r="B207" s="38"/>
      <c r="C207" s="39"/>
      <c r="D207" s="39"/>
      <c r="E207" s="39"/>
      <c r="F207" s="40"/>
      <c r="G207" s="49"/>
    </row>
    <row r="208" spans="1:7" s="42" customFormat="1" ht="12.75">
      <c r="A208" s="53" t="s">
        <v>213</v>
      </c>
      <c r="B208" s="54" t="s">
        <v>214</v>
      </c>
      <c r="C208" s="48">
        <v>1</v>
      </c>
      <c r="D208" s="48" t="s">
        <v>215</v>
      </c>
      <c r="E208" s="48">
        <v>2023</v>
      </c>
      <c r="F208" s="48" t="s">
        <v>173</v>
      </c>
      <c r="G208" s="49">
        <v>10321.74</v>
      </c>
    </row>
    <row r="209" spans="1:7" s="42" customFormat="1" ht="12.75">
      <c r="A209" s="42" t="s">
        <v>213</v>
      </c>
      <c r="B209" s="48" t="s">
        <v>214</v>
      </c>
      <c r="C209" s="48">
        <v>1</v>
      </c>
      <c r="D209" s="48" t="s">
        <v>216</v>
      </c>
      <c r="E209" s="48">
        <v>2023</v>
      </c>
      <c r="F209" s="48" t="s">
        <v>175</v>
      </c>
      <c r="G209" s="49">
        <v>16622.32</v>
      </c>
    </row>
    <row r="210" spans="1:7" s="42" customFormat="1" ht="12.75">
      <c r="A210" s="53" t="s">
        <v>213</v>
      </c>
      <c r="B210" s="54" t="s">
        <v>214</v>
      </c>
      <c r="C210" s="48">
        <v>1</v>
      </c>
      <c r="D210" s="48" t="s">
        <v>217</v>
      </c>
      <c r="E210" s="48">
        <v>2023</v>
      </c>
      <c r="F210" s="48" t="s">
        <v>44</v>
      </c>
      <c r="G210" s="49">
        <v>8458.78</v>
      </c>
    </row>
    <row r="211" spans="1:7" s="42" customFormat="1" ht="12.75">
      <c r="A211" s="42" t="s">
        <v>213</v>
      </c>
      <c r="B211" s="48" t="s">
        <v>214</v>
      </c>
      <c r="C211" s="48">
        <v>1</v>
      </c>
      <c r="D211" s="48" t="s">
        <v>218</v>
      </c>
      <c r="E211" s="48">
        <v>2023</v>
      </c>
      <c r="F211" s="48" t="s">
        <v>66</v>
      </c>
      <c r="G211" s="49">
        <v>700</v>
      </c>
    </row>
    <row r="212" spans="1:7" s="42" customFormat="1" ht="12.75">
      <c r="A212" s="37"/>
      <c r="B212" s="38"/>
      <c r="C212" s="39"/>
      <c r="D212" s="39"/>
      <c r="E212" s="39"/>
      <c r="F212" s="40"/>
      <c r="G212" s="41"/>
    </row>
    <row r="213" spans="1:7" s="42" customFormat="1" ht="12.75">
      <c r="A213" s="37"/>
      <c r="B213" s="38"/>
      <c r="C213" s="39"/>
      <c r="D213" s="43" t="s">
        <v>219</v>
      </c>
      <c r="E213" s="44"/>
      <c r="F213" s="45"/>
      <c r="G213" s="46">
        <f>G215+G233+G261+G271+G278+G289+G305+G310+G324+G339+G375+G399+G411+G429+G437+G458+G487+G501+G512+G524+G539+G566+G575+G582+G593+G607</f>
        <v>6763173.71</v>
      </c>
    </row>
    <row r="214" spans="1:7" s="42" customFormat="1" ht="12.75">
      <c r="A214" s="37"/>
      <c r="B214" s="38"/>
      <c r="C214" s="39"/>
      <c r="D214" s="47"/>
      <c r="E214" s="39"/>
      <c r="F214" s="40"/>
      <c r="G214" s="41"/>
    </row>
    <row r="215" spans="1:7" s="42" customFormat="1" ht="12.75" customHeight="1">
      <c r="A215" s="37"/>
      <c r="B215" s="38"/>
      <c r="C215" s="39"/>
      <c r="D215" s="39"/>
      <c r="E215" s="79" t="s">
        <v>36</v>
      </c>
      <c r="F215" s="79"/>
      <c r="G215" s="41">
        <f>SUM(G217:G231)</f>
        <v>160534.12</v>
      </c>
    </row>
    <row r="216" spans="1:7" s="42" customFormat="1" ht="12.75">
      <c r="A216" s="37"/>
      <c r="B216" s="38"/>
      <c r="C216" s="39"/>
      <c r="D216" s="39"/>
      <c r="E216" s="39"/>
      <c r="F216" s="40"/>
      <c r="G216" s="41"/>
    </row>
    <row r="217" spans="1:7" s="42" customFormat="1" ht="12.75">
      <c r="A217" s="37"/>
      <c r="B217" s="38"/>
      <c r="C217" s="55">
        <v>1</v>
      </c>
      <c r="D217" s="55" t="s">
        <v>220</v>
      </c>
      <c r="E217" s="56">
        <v>2023</v>
      </c>
      <c r="F217" s="57" t="s">
        <v>221</v>
      </c>
      <c r="G217" s="58">
        <v>774.12</v>
      </c>
    </row>
    <row r="218" spans="1:7" s="42" customFormat="1" ht="12.75">
      <c r="A218" s="37"/>
      <c r="B218" s="38"/>
      <c r="C218" s="48">
        <v>1</v>
      </c>
      <c r="D218" s="48" t="s">
        <v>222</v>
      </c>
      <c r="E218" s="48">
        <v>2023</v>
      </c>
      <c r="F218" s="48" t="s">
        <v>223</v>
      </c>
      <c r="G218" s="49">
        <v>4000</v>
      </c>
    </row>
    <row r="219" spans="1:7" s="42" customFormat="1" ht="12.75">
      <c r="A219" s="37"/>
      <c r="B219" s="38"/>
      <c r="C219" s="48">
        <v>1</v>
      </c>
      <c r="D219" s="48" t="s">
        <v>224</v>
      </c>
      <c r="E219" s="48">
        <v>2023</v>
      </c>
      <c r="F219" s="48" t="s">
        <v>225</v>
      </c>
      <c r="G219" s="49">
        <v>1200</v>
      </c>
    </row>
    <row r="220" spans="1:7" s="42" customFormat="1" ht="12.75">
      <c r="A220" s="37"/>
      <c r="B220" s="38"/>
      <c r="C220" s="48">
        <v>1</v>
      </c>
      <c r="D220" s="48" t="s">
        <v>226</v>
      </c>
      <c r="E220" s="48">
        <v>2023</v>
      </c>
      <c r="F220" s="48" t="s">
        <v>227</v>
      </c>
      <c r="G220" s="49">
        <v>3250</v>
      </c>
    </row>
    <row r="221" spans="1:7" s="42" customFormat="1" ht="12.75">
      <c r="A221" s="37"/>
      <c r="B221" s="38"/>
      <c r="C221" s="48">
        <v>1</v>
      </c>
      <c r="D221" s="48" t="s">
        <v>228</v>
      </c>
      <c r="E221" s="48">
        <v>2023</v>
      </c>
      <c r="F221" s="48" t="s">
        <v>229</v>
      </c>
      <c r="G221" s="49">
        <v>10000</v>
      </c>
    </row>
    <row r="222" spans="1:7" s="42" customFormat="1" ht="12.75">
      <c r="A222" s="37"/>
      <c r="B222" s="38"/>
      <c r="C222" s="48">
        <v>1</v>
      </c>
      <c r="D222" s="48" t="s">
        <v>230</v>
      </c>
      <c r="E222" s="48">
        <v>2023</v>
      </c>
      <c r="F222" s="48" t="s">
        <v>231</v>
      </c>
      <c r="G222" s="49">
        <v>25360</v>
      </c>
    </row>
    <row r="223" spans="1:7" s="42" customFormat="1" ht="12.75">
      <c r="A223" s="37"/>
      <c r="B223" s="38"/>
      <c r="C223" s="48">
        <v>1</v>
      </c>
      <c r="D223" s="48" t="s">
        <v>232</v>
      </c>
      <c r="E223" s="48">
        <v>2023</v>
      </c>
      <c r="F223" s="48" t="s">
        <v>233</v>
      </c>
      <c r="G223" s="49">
        <v>3100</v>
      </c>
    </row>
    <row r="224" spans="1:7" s="42" customFormat="1" ht="12.75">
      <c r="A224" s="37"/>
      <c r="B224" s="38"/>
      <c r="C224" s="48">
        <v>1</v>
      </c>
      <c r="D224" s="48" t="s">
        <v>234</v>
      </c>
      <c r="E224" s="48">
        <v>2023</v>
      </c>
      <c r="F224" s="48" t="s">
        <v>235</v>
      </c>
      <c r="G224" s="49">
        <v>30000</v>
      </c>
    </row>
    <row r="225" spans="1:7" s="42" customFormat="1" ht="12.75">
      <c r="A225" s="37"/>
      <c r="B225" s="38"/>
      <c r="C225" s="48">
        <v>1</v>
      </c>
      <c r="D225" s="48" t="s">
        <v>236</v>
      </c>
      <c r="E225" s="48">
        <v>2023</v>
      </c>
      <c r="F225" s="48" t="s">
        <v>237</v>
      </c>
      <c r="G225" s="49">
        <v>800</v>
      </c>
    </row>
    <row r="226" spans="1:7" s="42" customFormat="1" ht="12.75">
      <c r="A226" s="37"/>
      <c r="B226" s="38"/>
      <c r="C226" s="48">
        <v>1</v>
      </c>
      <c r="D226" s="48" t="s">
        <v>238</v>
      </c>
      <c r="E226" s="48">
        <v>2023</v>
      </c>
      <c r="F226" s="48" t="s">
        <v>239</v>
      </c>
      <c r="G226" s="49">
        <v>20000</v>
      </c>
    </row>
    <row r="227" spans="1:7" s="42" customFormat="1" ht="12.75">
      <c r="A227" s="37"/>
      <c r="B227" s="38"/>
      <c r="C227" s="48">
        <v>1</v>
      </c>
      <c r="D227" s="48" t="s">
        <v>240</v>
      </c>
      <c r="E227" s="48">
        <v>2023</v>
      </c>
      <c r="F227" s="48" t="s">
        <v>241</v>
      </c>
      <c r="G227" s="49">
        <v>30000</v>
      </c>
    </row>
    <row r="228" spans="1:7" s="42" customFormat="1" ht="12.75">
      <c r="A228" s="37"/>
      <c r="B228" s="38"/>
      <c r="C228" s="48">
        <v>1</v>
      </c>
      <c r="D228" s="48" t="s">
        <v>242</v>
      </c>
      <c r="E228" s="48">
        <v>2023</v>
      </c>
      <c r="F228" s="48" t="s">
        <v>243</v>
      </c>
      <c r="G228" s="49">
        <v>5000</v>
      </c>
    </row>
    <row r="229" spans="1:7" s="42" customFormat="1" ht="12.75">
      <c r="A229" s="37"/>
      <c r="B229" s="38"/>
      <c r="C229" s="48">
        <v>1</v>
      </c>
      <c r="D229" s="48" t="s">
        <v>244</v>
      </c>
      <c r="E229" s="48">
        <v>2023</v>
      </c>
      <c r="F229" s="48" t="s">
        <v>245</v>
      </c>
      <c r="G229" s="49">
        <v>3600</v>
      </c>
    </row>
    <row r="230" spans="1:7" s="42" customFormat="1" ht="12.75">
      <c r="A230" s="37"/>
      <c r="B230" s="38"/>
      <c r="C230" s="48">
        <v>1</v>
      </c>
      <c r="D230" s="48" t="s">
        <v>246</v>
      </c>
      <c r="E230" s="48">
        <v>2023</v>
      </c>
      <c r="F230" s="48" t="s">
        <v>247</v>
      </c>
      <c r="G230" s="49">
        <v>23000</v>
      </c>
    </row>
    <row r="231" spans="1:7" s="42" customFormat="1" ht="12.75">
      <c r="A231" s="37"/>
      <c r="B231" s="38"/>
      <c r="C231" s="48">
        <v>1</v>
      </c>
      <c r="D231" s="48" t="s">
        <v>248</v>
      </c>
      <c r="E231" s="48">
        <v>2023</v>
      </c>
      <c r="F231" s="48" t="s">
        <v>249</v>
      </c>
      <c r="G231" s="49">
        <v>450</v>
      </c>
    </row>
    <row r="232" spans="1:7" s="42" customFormat="1" ht="12.75">
      <c r="A232" s="37"/>
      <c r="B232" s="38"/>
      <c r="C232" s="39"/>
      <c r="D232" s="39"/>
      <c r="E232" s="39"/>
      <c r="F232" s="40"/>
      <c r="G232" s="41"/>
    </row>
    <row r="233" spans="1:7" s="42" customFormat="1" ht="12.75" customHeight="1">
      <c r="A233" s="37"/>
      <c r="B233" s="38"/>
      <c r="C233" s="39"/>
      <c r="D233" s="39"/>
      <c r="E233" s="79" t="s">
        <v>49</v>
      </c>
      <c r="F233" s="79"/>
      <c r="G233" s="41">
        <f>SUM(G235:G259)</f>
        <v>521361.72</v>
      </c>
    </row>
    <row r="234" spans="1:7" s="42" customFormat="1" ht="12.75">
      <c r="A234" s="37"/>
      <c r="B234" s="38"/>
      <c r="C234" s="39"/>
      <c r="D234" s="39"/>
      <c r="E234" s="39"/>
      <c r="F234" s="40"/>
      <c r="G234" s="41"/>
    </row>
    <row r="235" spans="1:7" s="42" customFormat="1" ht="12.75">
      <c r="A235" s="37"/>
      <c r="B235" s="38"/>
      <c r="C235" s="48">
        <v>1</v>
      </c>
      <c r="D235" s="48" t="s">
        <v>250</v>
      </c>
      <c r="E235" s="48">
        <v>2023</v>
      </c>
      <c r="F235" s="48" t="s">
        <v>251</v>
      </c>
      <c r="G235" s="49">
        <v>774.12</v>
      </c>
    </row>
    <row r="236" spans="1:7" s="42" customFormat="1" ht="12.75">
      <c r="A236" s="37"/>
      <c r="B236" s="38"/>
      <c r="C236" s="48">
        <v>1</v>
      </c>
      <c r="D236" s="48" t="s">
        <v>252</v>
      </c>
      <c r="E236" s="48">
        <v>2023</v>
      </c>
      <c r="F236" s="48" t="s">
        <v>253</v>
      </c>
      <c r="G236" s="49">
        <v>1434.6</v>
      </c>
    </row>
    <row r="237" spans="1:7" s="42" customFormat="1" ht="12.75">
      <c r="A237" s="37"/>
      <c r="B237" s="38"/>
      <c r="C237" s="48">
        <v>1</v>
      </c>
      <c r="D237" s="48" t="s">
        <v>254</v>
      </c>
      <c r="E237" s="48">
        <v>2023</v>
      </c>
      <c r="F237" s="48" t="s">
        <v>255</v>
      </c>
      <c r="G237" s="49">
        <v>45000</v>
      </c>
    </row>
    <row r="238" spans="1:7" s="42" customFormat="1" ht="12.75">
      <c r="A238" s="37"/>
      <c r="B238" s="38"/>
      <c r="C238" s="48">
        <v>1</v>
      </c>
      <c r="D238" s="48" t="s">
        <v>256</v>
      </c>
      <c r="E238" s="48">
        <v>2023</v>
      </c>
      <c r="F238" s="48" t="s">
        <v>257</v>
      </c>
      <c r="G238" s="49">
        <v>12000</v>
      </c>
    </row>
    <row r="239" spans="1:7" s="42" customFormat="1" ht="12.75">
      <c r="A239" s="37"/>
      <c r="B239" s="38"/>
      <c r="C239" s="48">
        <v>1</v>
      </c>
      <c r="D239" s="48" t="s">
        <v>258</v>
      </c>
      <c r="E239" s="48">
        <v>2023</v>
      </c>
      <c r="F239" s="48" t="s">
        <v>259</v>
      </c>
      <c r="G239" s="49">
        <v>1000</v>
      </c>
    </row>
    <row r="240" spans="1:7" s="42" customFormat="1" ht="12.75">
      <c r="A240" s="37"/>
      <c r="B240" s="38"/>
      <c r="C240" s="48">
        <v>1</v>
      </c>
      <c r="D240" s="48" t="s">
        <v>260</v>
      </c>
      <c r="E240" s="48">
        <v>2023</v>
      </c>
      <c r="F240" s="48" t="s">
        <v>223</v>
      </c>
      <c r="G240" s="49">
        <v>43000</v>
      </c>
    </row>
    <row r="241" spans="1:7" s="42" customFormat="1" ht="12.75">
      <c r="A241" s="37"/>
      <c r="B241" s="38"/>
      <c r="C241" s="48">
        <v>1</v>
      </c>
      <c r="D241" s="48" t="s">
        <v>261</v>
      </c>
      <c r="E241" s="48">
        <v>2023</v>
      </c>
      <c r="F241" s="48" t="s">
        <v>262</v>
      </c>
      <c r="G241" s="49">
        <v>30000</v>
      </c>
    </row>
    <row r="242" spans="1:7" s="42" customFormat="1" ht="12.75">
      <c r="A242" s="37"/>
      <c r="B242" s="38"/>
      <c r="C242" s="48">
        <v>1</v>
      </c>
      <c r="D242" s="48" t="s">
        <v>263</v>
      </c>
      <c r="E242" s="48">
        <v>2023</v>
      </c>
      <c r="F242" s="48" t="s">
        <v>264</v>
      </c>
      <c r="G242" s="49">
        <v>13000</v>
      </c>
    </row>
    <row r="243" spans="1:7" s="42" customFormat="1" ht="12.75">
      <c r="A243" s="37"/>
      <c r="B243" s="38"/>
      <c r="C243" s="48">
        <v>1</v>
      </c>
      <c r="D243" s="48" t="s">
        <v>265</v>
      </c>
      <c r="E243" s="48">
        <v>2023</v>
      </c>
      <c r="F243" s="48" t="s">
        <v>266</v>
      </c>
      <c r="G243" s="49">
        <v>4000</v>
      </c>
    </row>
    <row r="244" spans="1:7" s="42" customFormat="1" ht="12.75">
      <c r="A244" s="37"/>
      <c r="B244" s="38"/>
      <c r="C244" s="48">
        <v>1</v>
      </c>
      <c r="D244" s="48" t="s">
        <v>267</v>
      </c>
      <c r="E244" s="48">
        <v>2023</v>
      </c>
      <c r="F244" s="48" t="s">
        <v>268</v>
      </c>
      <c r="G244" s="49">
        <v>15000</v>
      </c>
    </row>
    <row r="245" spans="1:7" s="42" customFormat="1" ht="12.75">
      <c r="A245" s="37"/>
      <c r="B245" s="38"/>
      <c r="C245" s="48">
        <v>1</v>
      </c>
      <c r="D245" s="48" t="s">
        <v>269</v>
      </c>
      <c r="E245" s="48">
        <v>2023</v>
      </c>
      <c r="F245" s="48" t="s">
        <v>270</v>
      </c>
      <c r="G245" s="49">
        <v>60000</v>
      </c>
    </row>
    <row r="246" spans="1:7" s="42" customFormat="1" ht="12.75">
      <c r="A246" s="37"/>
      <c r="B246" s="38"/>
      <c r="C246" s="48">
        <v>1</v>
      </c>
      <c r="D246" s="48" t="s">
        <v>271</v>
      </c>
      <c r="E246" s="48">
        <v>2023</v>
      </c>
      <c r="F246" s="48" t="s">
        <v>272</v>
      </c>
      <c r="G246" s="49">
        <v>85000</v>
      </c>
    </row>
    <row r="247" spans="1:7" s="42" customFormat="1" ht="12.75">
      <c r="A247" s="37"/>
      <c r="B247" s="38"/>
      <c r="C247" s="48">
        <v>1</v>
      </c>
      <c r="D247" s="48" t="s">
        <v>273</v>
      </c>
      <c r="E247" s="48">
        <v>2023</v>
      </c>
      <c r="F247" s="48" t="s">
        <v>1315</v>
      </c>
      <c r="G247" s="49">
        <v>17000</v>
      </c>
    </row>
    <row r="248" spans="1:7" s="42" customFormat="1" ht="12.75">
      <c r="A248" s="37"/>
      <c r="B248" s="38"/>
      <c r="C248" s="48">
        <v>1</v>
      </c>
      <c r="D248" s="48" t="s">
        <v>274</v>
      </c>
      <c r="E248" s="48">
        <v>2023</v>
      </c>
      <c r="F248" s="48" t="s">
        <v>275</v>
      </c>
      <c r="G248" s="49">
        <v>50000</v>
      </c>
    </row>
    <row r="249" spans="1:7" s="42" customFormat="1" ht="12.75">
      <c r="A249" s="37"/>
      <c r="B249" s="38"/>
      <c r="C249" s="48">
        <v>1</v>
      </c>
      <c r="D249" s="48" t="s">
        <v>276</v>
      </c>
      <c r="E249" s="48">
        <v>2023</v>
      </c>
      <c r="F249" s="48" t="s">
        <v>277</v>
      </c>
      <c r="G249" s="49">
        <v>4000</v>
      </c>
    </row>
    <row r="250" spans="1:7" s="42" customFormat="1" ht="12.75">
      <c r="A250" s="37"/>
      <c r="B250" s="38"/>
      <c r="C250" s="48">
        <v>1</v>
      </c>
      <c r="D250" s="48" t="s">
        <v>278</v>
      </c>
      <c r="E250" s="48">
        <v>2023</v>
      </c>
      <c r="F250" s="48" t="s">
        <v>227</v>
      </c>
      <c r="G250" s="49">
        <v>4000</v>
      </c>
    </row>
    <row r="251" spans="1:7" s="42" customFormat="1" ht="12.75">
      <c r="A251" s="37"/>
      <c r="B251" s="38"/>
      <c r="C251" s="48">
        <v>1</v>
      </c>
      <c r="D251" s="48" t="s">
        <v>279</v>
      </c>
      <c r="E251" s="48">
        <v>2023</v>
      </c>
      <c r="F251" s="48" t="s">
        <v>280</v>
      </c>
      <c r="G251" s="49">
        <v>35000</v>
      </c>
    </row>
    <row r="252" spans="1:7" s="42" customFormat="1" ht="12.75">
      <c r="A252" s="37"/>
      <c r="B252" s="38"/>
      <c r="C252" s="48">
        <v>1</v>
      </c>
      <c r="D252" s="48" t="s">
        <v>281</v>
      </c>
      <c r="E252" s="48">
        <v>2023</v>
      </c>
      <c r="F252" s="48" t="s">
        <v>282</v>
      </c>
      <c r="G252" s="49">
        <v>4000</v>
      </c>
    </row>
    <row r="253" spans="1:7" s="42" customFormat="1" ht="12.75">
      <c r="A253" s="37"/>
      <c r="B253" s="38"/>
      <c r="C253" s="48">
        <v>1</v>
      </c>
      <c r="D253" s="48" t="s">
        <v>283</v>
      </c>
      <c r="E253" s="48">
        <v>2023</v>
      </c>
      <c r="F253" s="48" t="s">
        <v>284</v>
      </c>
      <c r="G253" s="49">
        <v>0</v>
      </c>
    </row>
    <row r="254" spans="1:7" s="42" customFormat="1" ht="12.75">
      <c r="A254" s="37"/>
      <c r="B254" s="38"/>
      <c r="C254" s="48">
        <v>1</v>
      </c>
      <c r="D254" s="48" t="s">
        <v>285</v>
      </c>
      <c r="E254" s="48">
        <v>2023</v>
      </c>
      <c r="F254" s="48" t="s">
        <v>286</v>
      </c>
      <c r="G254" s="49">
        <v>26953</v>
      </c>
    </row>
    <row r="255" spans="1:7" s="42" customFormat="1" ht="12.75">
      <c r="A255" s="37"/>
      <c r="B255" s="38"/>
      <c r="C255" s="48">
        <v>1</v>
      </c>
      <c r="D255" s="48" t="s">
        <v>287</v>
      </c>
      <c r="E255" s="48">
        <v>2023</v>
      </c>
      <c r="F255" s="48" t="s">
        <v>288</v>
      </c>
      <c r="G255" s="49">
        <v>15000</v>
      </c>
    </row>
    <row r="256" spans="1:7" s="42" customFormat="1" ht="12.75">
      <c r="A256" s="37"/>
      <c r="B256" s="38"/>
      <c r="C256" s="48">
        <v>1</v>
      </c>
      <c r="D256" s="48" t="s">
        <v>289</v>
      </c>
      <c r="E256" s="48">
        <v>2023</v>
      </c>
      <c r="F256" s="48" t="s">
        <v>290</v>
      </c>
      <c r="G256" s="49">
        <v>8000</v>
      </c>
    </row>
    <row r="257" spans="1:7" s="42" customFormat="1" ht="12.75">
      <c r="A257" s="53" t="s">
        <v>291</v>
      </c>
      <c r="B257" s="54" t="s">
        <v>214</v>
      </c>
      <c r="C257" s="48">
        <v>1</v>
      </c>
      <c r="D257" s="48" t="s">
        <v>292</v>
      </c>
      <c r="E257" s="48">
        <v>2023</v>
      </c>
      <c r="F257" s="48" t="s">
        <v>293</v>
      </c>
      <c r="G257" s="49">
        <v>38200</v>
      </c>
    </row>
    <row r="258" spans="1:7" s="42" customFormat="1" ht="12.75">
      <c r="A258" s="37"/>
      <c r="B258" s="38"/>
      <c r="C258" s="48">
        <v>1</v>
      </c>
      <c r="D258" s="48" t="s">
        <v>294</v>
      </c>
      <c r="E258" s="48">
        <v>2023</v>
      </c>
      <c r="F258" s="48" t="s">
        <v>295</v>
      </c>
      <c r="G258" s="49">
        <v>8000</v>
      </c>
    </row>
    <row r="259" spans="1:7" s="42" customFormat="1" ht="12.75">
      <c r="A259" s="37"/>
      <c r="B259" s="38"/>
      <c r="C259" s="48">
        <v>1</v>
      </c>
      <c r="D259" s="48" t="s">
        <v>296</v>
      </c>
      <c r="E259" s="48">
        <v>2023</v>
      </c>
      <c r="F259" s="48" t="s">
        <v>297</v>
      </c>
      <c r="G259" s="49">
        <v>1000</v>
      </c>
    </row>
    <row r="260" spans="1:7" s="42" customFormat="1" ht="12.75">
      <c r="A260" s="37"/>
      <c r="B260" s="38"/>
      <c r="C260" s="39"/>
      <c r="D260" s="39"/>
      <c r="E260" s="39"/>
      <c r="F260" s="40"/>
      <c r="G260" s="41"/>
    </row>
    <row r="261" spans="1:7" s="42" customFormat="1" ht="12.75" customHeight="1">
      <c r="A261" s="37"/>
      <c r="B261" s="38"/>
      <c r="C261" s="39"/>
      <c r="D261" s="39"/>
      <c r="E261" s="79" t="s">
        <v>298</v>
      </c>
      <c r="F261" s="79"/>
      <c r="G261" s="41">
        <f>SUM(G263:G269)</f>
        <v>9507.86</v>
      </c>
    </row>
    <row r="262" spans="1:7" s="42" customFormat="1" ht="12.75">
      <c r="A262" s="59"/>
      <c r="B262" s="60"/>
      <c r="C262" s="39"/>
      <c r="D262" s="39"/>
      <c r="E262" s="39"/>
      <c r="F262" s="40"/>
      <c r="G262" s="41"/>
    </row>
    <row r="263" spans="1:7" s="42" customFormat="1" ht="12.75">
      <c r="A263" s="40"/>
      <c r="B263" s="40"/>
      <c r="C263" s="55">
        <v>1</v>
      </c>
      <c r="D263" s="48" t="s">
        <v>299</v>
      </c>
      <c r="E263" s="48">
        <v>2023</v>
      </c>
      <c r="F263" s="48" t="s">
        <v>300</v>
      </c>
      <c r="G263" s="58">
        <v>570</v>
      </c>
    </row>
    <row r="264" spans="1:7" s="42" customFormat="1" ht="12.75">
      <c r="A264" s="61" t="s">
        <v>301</v>
      </c>
      <c r="B264" s="62" t="s">
        <v>214</v>
      </c>
      <c r="C264" s="48">
        <v>1</v>
      </c>
      <c r="D264" s="48" t="s">
        <v>302</v>
      </c>
      <c r="E264" s="48">
        <v>2023</v>
      </c>
      <c r="F264" s="48" t="s">
        <v>255</v>
      </c>
      <c r="G264" s="49">
        <v>500</v>
      </c>
    </row>
    <row r="265" spans="1:7" s="42" customFormat="1" ht="12.75">
      <c r="A265" s="42" t="s">
        <v>301</v>
      </c>
      <c r="B265" s="48" t="s">
        <v>214</v>
      </c>
      <c r="C265" s="48">
        <v>1</v>
      </c>
      <c r="D265" s="48" t="s">
        <v>303</v>
      </c>
      <c r="E265" s="48">
        <v>2023</v>
      </c>
      <c r="F265" s="48" t="s">
        <v>304</v>
      </c>
      <c r="G265" s="49">
        <v>100</v>
      </c>
    </row>
    <row r="266" spans="1:7" s="42" customFormat="1" ht="12.75">
      <c r="A266" s="53" t="s">
        <v>301</v>
      </c>
      <c r="B266" s="54" t="s">
        <v>214</v>
      </c>
      <c r="C266" s="48">
        <v>1</v>
      </c>
      <c r="D266" s="48" t="s">
        <v>305</v>
      </c>
      <c r="E266" s="48">
        <v>2023</v>
      </c>
      <c r="F266" s="48" t="s">
        <v>223</v>
      </c>
      <c r="G266" s="49">
        <v>1150</v>
      </c>
    </row>
    <row r="267" spans="1:7" s="42" customFormat="1" ht="12.75">
      <c r="A267" s="42" t="s">
        <v>301</v>
      </c>
      <c r="B267" s="48" t="s">
        <v>214</v>
      </c>
      <c r="C267" s="48">
        <v>1</v>
      </c>
      <c r="D267" s="48" t="s">
        <v>306</v>
      </c>
      <c r="E267" s="48">
        <v>2023</v>
      </c>
      <c r="F267" s="48" t="s">
        <v>307</v>
      </c>
      <c r="G267" s="49">
        <v>1700</v>
      </c>
    </row>
    <row r="268" spans="1:7" s="42" customFormat="1" ht="12.75">
      <c r="A268" s="53" t="s">
        <v>301</v>
      </c>
      <c r="B268" s="54" t="s">
        <v>214</v>
      </c>
      <c r="C268" s="48">
        <v>1</v>
      </c>
      <c r="D268" s="48" t="s">
        <v>308</v>
      </c>
      <c r="E268" s="48">
        <v>2023</v>
      </c>
      <c r="F268" s="48" t="s">
        <v>309</v>
      </c>
      <c r="G268" s="49">
        <v>2000</v>
      </c>
    </row>
    <row r="269" spans="1:7" s="42" customFormat="1" ht="12.75">
      <c r="A269" s="42" t="s">
        <v>301</v>
      </c>
      <c r="B269" s="48" t="s">
        <v>214</v>
      </c>
      <c r="C269" s="48">
        <v>1</v>
      </c>
      <c r="D269" s="48" t="s">
        <v>310</v>
      </c>
      <c r="E269" s="48">
        <v>2023</v>
      </c>
      <c r="F269" s="48" t="s">
        <v>280</v>
      </c>
      <c r="G269" s="49">
        <v>3487.86</v>
      </c>
    </row>
    <row r="270" spans="2:7" s="42" customFormat="1" ht="12.75">
      <c r="B270" s="48"/>
      <c r="C270" s="48"/>
      <c r="D270" s="48"/>
      <c r="E270" s="48"/>
      <c r="F270" s="48"/>
      <c r="G270" s="49"/>
    </row>
    <row r="271" spans="2:7" s="42" customFormat="1" ht="12.75" customHeight="1">
      <c r="B271" s="48"/>
      <c r="C271" s="48"/>
      <c r="D271" s="48"/>
      <c r="E271" s="79" t="s">
        <v>311</v>
      </c>
      <c r="F271" s="79"/>
      <c r="G271" s="49">
        <f>SUM(G273:G276)</f>
        <v>218000</v>
      </c>
    </row>
    <row r="272" spans="2:7" s="42" customFormat="1" ht="12.75">
      <c r="B272" s="48"/>
      <c r="C272" s="48"/>
      <c r="D272" s="48"/>
      <c r="E272" s="48"/>
      <c r="F272" s="48"/>
      <c r="G272" s="49"/>
    </row>
    <row r="273" spans="2:7" s="42" customFormat="1" ht="12.75">
      <c r="B273" s="48"/>
      <c r="C273" s="48">
        <v>1</v>
      </c>
      <c r="D273" s="48" t="s">
        <v>312</v>
      </c>
      <c r="E273" s="48">
        <v>2023</v>
      </c>
      <c r="F273" s="48" t="s">
        <v>313</v>
      </c>
      <c r="G273" s="49">
        <v>8000</v>
      </c>
    </row>
    <row r="274" spans="2:7" s="42" customFormat="1" ht="12.75">
      <c r="B274" s="48"/>
      <c r="C274" s="48">
        <v>1</v>
      </c>
      <c r="D274" s="48" t="s">
        <v>314</v>
      </c>
      <c r="E274" s="48">
        <v>2023</v>
      </c>
      <c r="F274" s="48" t="s">
        <v>315</v>
      </c>
      <c r="G274" s="49">
        <v>208000</v>
      </c>
    </row>
    <row r="275" spans="2:7" s="42" customFormat="1" ht="12.75">
      <c r="B275" s="48"/>
      <c r="C275" s="48">
        <v>1</v>
      </c>
      <c r="D275" s="48" t="s">
        <v>316</v>
      </c>
      <c r="E275" s="48">
        <v>2023</v>
      </c>
      <c r="F275" s="48" t="s">
        <v>317</v>
      </c>
      <c r="G275" s="49">
        <v>2000</v>
      </c>
    </row>
    <row r="276" spans="2:7" s="42" customFormat="1" ht="12.75" hidden="1">
      <c r="B276" s="48"/>
      <c r="C276" s="48">
        <v>1</v>
      </c>
      <c r="D276" s="48" t="s">
        <v>318</v>
      </c>
      <c r="E276" s="48">
        <v>2023</v>
      </c>
      <c r="F276" s="48" t="s">
        <v>319</v>
      </c>
      <c r="G276" s="49">
        <v>0</v>
      </c>
    </row>
    <row r="277" spans="1:7" s="42" customFormat="1" ht="12.75">
      <c r="A277" s="53" t="s">
        <v>301</v>
      </c>
      <c r="B277" s="54" t="s">
        <v>214</v>
      </c>
      <c r="C277" s="50"/>
      <c r="D277" s="48"/>
      <c r="E277" s="48"/>
      <c r="F277" s="48"/>
      <c r="G277" s="49"/>
    </row>
    <row r="278" spans="2:7" s="42" customFormat="1" ht="12.75" customHeight="1">
      <c r="B278" s="48"/>
      <c r="C278" s="50"/>
      <c r="D278" s="48"/>
      <c r="E278" s="79" t="s">
        <v>74</v>
      </c>
      <c r="F278" s="79"/>
      <c r="G278" s="51">
        <f>SUM(G280:G287)</f>
        <v>31453.84</v>
      </c>
    </row>
    <row r="279" spans="2:7" s="42" customFormat="1" ht="12.75">
      <c r="B279" s="48"/>
      <c r="C279" s="50"/>
      <c r="D279" s="48"/>
      <c r="E279" s="48"/>
      <c r="F279" s="48"/>
      <c r="G279" s="49"/>
    </row>
    <row r="280" spans="1:7" s="42" customFormat="1" ht="12.75" hidden="1">
      <c r="A280" s="42" t="s">
        <v>213</v>
      </c>
      <c r="B280" s="48" t="s">
        <v>214</v>
      </c>
      <c r="C280" s="48">
        <v>1</v>
      </c>
      <c r="D280" s="48" t="s">
        <v>320</v>
      </c>
      <c r="E280" s="48">
        <v>2023</v>
      </c>
      <c r="F280" s="48" t="s">
        <v>321</v>
      </c>
      <c r="G280" s="49">
        <v>0</v>
      </c>
    </row>
    <row r="281" spans="1:7" s="42" customFormat="1" ht="12.75" hidden="1">
      <c r="A281" s="53" t="s">
        <v>213</v>
      </c>
      <c r="B281" s="54" t="s">
        <v>214</v>
      </c>
      <c r="C281" s="48">
        <v>1</v>
      </c>
      <c r="D281" s="48" t="s">
        <v>322</v>
      </c>
      <c r="E281" s="48">
        <v>2023</v>
      </c>
      <c r="F281" s="48" t="s">
        <v>323</v>
      </c>
      <c r="G281" s="49"/>
    </row>
    <row r="282" spans="1:7" s="42" customFormat="1" ht="12.75">
      <c r="A282" s="55"/>
      <c r="B282" s="55"/>
      <c r="C282" s="48">
        <v>1</v>
      </c>
      <c r="D282" s="48" t="s">
        <v>324</v>
      </c>
      <c r="E282" s="48">
        <v>2023</v>
      </c>
      <c r="F282" s="48" t="s">
        <v>253</v>
      </c>
      <c r="G282" s="49">
        <v>1053.84</v>
      </c>
    </row>
    <row r="283" spans="1:7" s="42" customFormat="1" ht="12.75">
      <c r="A283" s="55"/>
      <c r="B283" s="55"/>
      <c r="C283" s="48">
        <v>1</v>
      </c>
      <c r="D283" s="48" t="s">
        <v>325</v>
      </c>
      <c r="E283" s="48">
        <v>2023</v>
      </c>
      <c r="F283" s="48" t="s">
        <v>326</v>
      </c>
      <c r="G283" s="49">
        <v>16000</v>
      </c>
    </row>
    <row r="284" spans="1:7" s="42" customFormat="1" ht="12.75">
      <c r="A284" s="42" t="s">
        <v>213</v>
      </c>
      <c r="B284" s="48" t="s">
        <v>214</v>
      </c>
      <c r="C284" s="48">
        <v>1</v>
      </c>
      <c r="D284" s="48" t="s">
        <v>327</v>
      </c>
      <c r="E284" s="48">
        <v>2023</v>
      </c>
      <c r="F284" s="48" t="s">
        <v>328</v>
      </c>
      <c r="G284" s="49">
        <v>13000</v>
      </c>
    </row>
    <row r="285" spans="2:7" s="42" customFormat="1" ht="12.75">
      <c r="B285" s="48"/>
      <c r="C285" s="48">
        <v>1</v>
      </c>
      <c r="D285" s="48" t="s">
        <v>329</v>
      </c>
      <c r="E285" s="48">
        <v>2023</v>
      </c>
      <c r="F285" s="48" t="s">
        <v>330</v>
      </c>
      <c r="G285" s="49">
        <v>0</v>
      </c>
    </row>
    <row r="286" spans="2:7" s="42" customFormat="1" ht="12.75">
      <c r="B286" s="48"/>
      <c r="C286" s="48">
        <v>1</v>
      </c>
      <c r="D286" s="48" t="s">
        <v>331</v>
      </c>
      <c r="E286" s="48">
        <v>2023</v>
      </c>
      <c r="F286" s="48" t="s">
        <v>332</v>
      </c>
      <c r="G286" s="49">
        <v>1100</v>
      </c>
    </row>
    <row r="287" spans="2:7" s="42" customFormat="1" ht="12.75">
      <c r="B287" s="48"/>
      <c r="C287" s="48">
        <v>1</v>
      </c>
      <c r="D287" s="48" t="s">
        <v>333</v>
      </c>
      <c r="E287" s="48">
        <v>2023</v>
      </c>
      <c r="F287" s="48" t="s">
        <v>297</v>
      </c>
      <c r="G287" s="49">
        <v>300</v>
      </c>
    </row>
    <row r="288" spans="2:7" s="42" customFormat="1" ht="12.75">
      <c r="B288" s="48"/>
      <c r="C288" s="48"/>
      <c r="D288" s="48"/>
      <c r="E288" s="48"/>
      <c r="F288" s="48"/>
      <c r="G288" s="49"/>
    </row>
    <row r="289" spans="2:7" s="42" customFormat="1" ht="12.75" customHeight="1">
      <c r="B289" s="48"/>
      <c r="C289" s="48"/>
      <c r="D289" s="48"/>
      <c r="E289" s="79" t="s">
        <v>79</v>
      </c>
      <c r="F289" s="79"/>
      <c r="G289" s="51">
        <f>SUM(G291:G301)</f>
        <v>78349.29000000001</v>
      </c>
    </row>
    <row r="290" spans="2:7" s="42" customFormat="1" ht="12.75">
      <c r="B290" s="48"/>
      <c r="C290" s="50"/>
      <c r="D290" s="48"/>
      <c r="E290" s="48"/>
      <c r="F290" s="48"/>
      <c r="G290" s="49"/>
    </row>
    <row r="291" spans="1:7" s="42" customFormat="1" ht="12.75">
      <c r="A291" s="42" t="s">
        <v>291</v>
      </c>
      <c r="B291" s="48" t="s">
        <v>214</v>
      </c>
      <c r="C291" s="48">
        <v>1</v>
      </c>
      <c r="D291" s="48" t="s">
        <v>334</v>
      </c>
      <c r="E291" s="48">
        <v>2023</v>
      </c>
      <c r="F291" s="48" t="s">
        <v>335</v>
      </c>
      <c r="G291" s="49">
        <v>40000</v>
      </c>
    </row>
    <row r="292" spans="2:7" s="42" customFormat="1" ht="12.75">
      <c r="B292" s="48"/>
      <c r="C292" s="48">
        <v>1</v>
      </c>
      <c r="D292" s="48" t="s">
        <v>336</v>
      </c>
      <c r="E292" s="48">
        <v>2023</v>
      </c>
      <c r="F292" s="48" t="s">
        <v>221</v>
      </c>
      <c r="G292" s="49">
        <v>774.12</v>
      </c>
    </row>
    <row r="293" spans="2:7" s="42" customFormat="1" ht="12.75">
      <c r="B293" s="48"/>
      <c r="C293" s="48">
        <v>1</v>
      </c>
      <c r="D293" s="48" t="s">
        <v>337</v>
      </c>
      <c r="E293" s="48">
        <v>2023</v>
      </c>
      <c r="F293" s="48" t="s">
        <v>253</v>
      </c>
      <c r="G293" s="49">
        <v>505.32</v>
      </c>
    </row>
    <row r="294" spans="1:7" s="42" customFormat="1" ht="12.75">
      <c r="A294" s="53" t="s">
        <v>291</v>
      </c>
      <c r="B294" s="54" t="s">
        <v>214</v>
      </c>
      <c r="C294" s="48">
        <v>1</v>
      </c>
      <c r="D294" s="48" t="s">
        <v>338</v>
      </c>
      <c r="E294" s="48">
        <v>2023</v>
      </c>
      <c r="F294" s="48" t="s">
        <v>339</v>
      </c>
      <c r="G294" s="49">
        <v>1000</v>
      </c>
    </row>
    <row r="295" spans="1:7" s="42" customFormat="1" ht="12.75">
      <c r="A295" s="42" t="s">
        <v>291</v>
      </c>
      <c r="B295" s="48" t="s">
        <v>214</v>
      </c>
      <c r="C295" s="48">
        <v>1</v>
      </c>
      <c r="D295" s="48" t="s">
        <v>340</v>
      </c>
      <c r="E295" s="48">
        <v>2023</v>
      </c>
      <c r="F295" s="48" t="s">
        <v>223</v>
      </c>
      <c r="G295" s="49">
        <v>3000</v>
      </c>
    </row>
    <row r="296" spans="1:7" s="42" customFormat="1" ht="12.75">
      <c r="A296" s="53" t="s">
        <v>291</v>
      </c>
      <c r="B296" s="54" t="s">
        <v>214</v>
      </c>
      <c r="C296" s="48">
        <v>1</v>
      </c>
      <c r="D296" s="48" t="s">
        <v>341</v>
      </c>
      <c r="E296" s="48">
        <v>2023</v>
      </c>
      <c r="F296" s="48" t="s">
        <v>225</v>
      </c>
      <c r="G296" s="49">
        <v>650</v>
      </c>
    </row>
    <row r="297" spans="1:7" s="42" customFormat="1" ht="12.75">
      <c r="A297" s="42" t="s">
        <v>291</v>
      </c>
      <c r="B297" s="48" t="s">
        <v>214</v>
      </c>
      <c r="C297" s="48">
        <v>1</v>
      </c>
      <c r="D297" s="48" t="s">
        <v>342</v>
      </c>
      <c r="E297" s="48">
        <v>2023</v>
      </c>
      <c r="F297" s="48" t="s">
        <v>227</v>
      </c>
      <c r="G297" s="49">
        <v>1200</v>
      </c>
    </row>
    <row r="298" spans="2:7" s="42" customFormat="1" ht="12.75">
      <c r="B298" s="48"/>
      <c r="C298" s="48">
        <v>1</v>
      </c>
      <c r="D298" s="48" t="s">
        <v>343</v>
      </c>
      <c r="E298" s="48">
        <v>2023</v>
      </c>
      <c r="F298" s="48" t="s">
        <v>344</v>
      </c>
      <c r="G298" s="49">
        <v>0</v>
      </c>
    </row>
    <row r="299" spans="2:7" s="42" customFormat="1" ht="12.75">
      <c r="B299" s="48"/>
      <c r="C299" s="48">
        <v>1</v>
      </c>
      <c r="D299" s="48" t="s">
        <v>345</v>
      </c>
      <c r="E299" s="48">
        <v>2023</v>
      </c>
      <c r="F299" s="48" t="s">
        <v>346</v>
      </c>
      <c r="G299" s="49">
        <v>0</v>
      </c>
    </row>
    <row r="300" spans="2:7" s="42" customFormat="1" ht="12.75">
      <c r="B300" s="48"/>
      <c r="C300" s="48">
        <v>1</v>
      </c>
      <c r="D300" s="48" t="s">
        <v>347</v>
      </c>
      <c r="E300" s="48">
        <v>2023</v>
      </c>
      <c r="F300" s="48" t="s">
        <v>348</v>
      </c>
      <c r="G300" s="49">
        <v>30219.85</v>
      </c>
    </row>
    <row r="301" spans="2:7" s="42" customFormat="1" ht="12.75">
      <c r="B301" s="48"/>
      <c r="C301" s="48">
        <v>1</v>
      </c>
      <c r="D301" s="48" t="s">
        <v>349</v>
      </c>
      <c r="E301" s="48">
        <v>2023</v>
      </c>
      <c r="F301" s="48" t="s">
        <v>297</v>
      </c>
      <c r="G301" s="49">
        <v>1000</v>
      </c>
    </row>
    <row r="302" spans="2:7" s="42" customFormat="1" ht="12.75">
      <c r="B302" s="48"/>
      <c r="C302" s="48"/>
      <c r="D302" s="48"/>
      <c r="E302" s="48"/>
      <c r="F302" s="48"/>
      <c r="G302" s="49"/>
    </row>
    <row r="303" spans="2:7" s="42" customFormat="1" ht="12.75">
      <c r="B303" s="48"/>
      <c r="C303" s="48"/>
      <c r="D303" s="48"/>
      <c r="E303" s="48"/>
      <c r="F303" s="48"/>
      <c r="G303" s="49"/>
    </row>
    <row r="304" spans="2:7" s="42" customFormat="1" ht="12.75">
      <c r="B304" s="48"/>
      <c r="C304" s="48"/>
      <c r="D304" s="48"/>
      <c r="E304" s="48"/>
      <c r="F304" s="48"/>
      <c r="G304" s="49"/>
    </row>
    <row r="305" spans="2:7" s="42" customFormat="1" ht="12.75" customHeight="1">
      <c r="B305" s="48"/>
      <c r="C305" s="48"/>
      <c r="D305" s="48"/>
      <c r="E305" s="79" t="s">
        <v>86</v>
      </c>
      <c r="F305" s="79"/>
      <c r="G305" s="51">
        <f>SUM(G307:G308)</f>
        <v>6200</v>
      </c>
    </row>
    <row r="306" spans="2:7" s="42" customFormat="1" ht="12.75">
      <c r="B306" s="48"/>
      <c r="C306" s="48"/>
      <c r="D306" s="48"/>
      <c r="E306" s="48"/>
      <c r="F306" s="48"/>
      <c r="G306" s="49"/>
    </row>
    <row r="307" spans="2:7" s="42" customFormat="1" ht="12.75">
      <c r="B307" s="48"/>
      <c r="C307" s="48">
        <v>1</v>
      </c>
      <c r="D307" s="48" t="s">
        <v>350</v>
      </c>
      <c r="E307" s="48">
        <v>2023</v>
      </c>
      <c r="F307" s="48" t="s">
        <v>351</v>
      </c>
      <c r="G307" s="49">
        <v>6000</v>
      </c>
    </row>
    <row r="308" spans="2:7" s="42" customFormat="1" ht="12.75">
      <c r="B308" s="48"/>
      <c r="C308" s="48">
        <v>1</v>
      </c>
      <c r="D308" s="48" t="s">
        <v>352</v>
      </c>
      <c r="E308" s="48">
        <v>2023</v>
      </c>
      <c r="F308" s="48" t="s">
        <v>249</v>
      </c>
      <c r="G308" s="49">
        <v>200</v>
      </c>
    </row>
    <row r="309" spans="2:7" s="42" customFormat="1" ht="12.75" customHeight="1">
      <c r="B309" s="48"/>
      <c r="C309" s="48"/>
      <c r="D309" s="48"/>
      <c r="E309" s="48"/>
      <c r="F309" s="48"/>
      <c r="G309" s="49"/>
    </row>
    <row r="310" spans="2:7" s="42" customFormat="1" ht="12.75" customHeight="1">
      <c r="B310" s="48"/>
      <c r="C310" s="50"/>
      <c r="D310" s="48"/>
      <c r="E310" s="79" t="s">
        <v>91</v>
      </c>
      <c r="F310" s="79"/>
      <c r="G310" s="51">
        <f>SUM(G312:G322)</f>
        <v>71050.71</v>
      </c>
    </row>
    <row r="311" spans="2:7" s="42" customFormat="1" ht="12.75">
      <c r="B311" s="48"/>
      <c r="C311" s="50"/>
      <c r="D311" s="48"/>
      <c r="E311" s="48"/>
      <c r="F311" s="48"/>
      <c r="G311" s="49"/>
    </row>
    <row r="312" spans="2:7" s="42" customFormat="1" ht="12.75">
      <c r="B312" s="48"/>
      <c r="C312" s="50">
        <v>1</v>
      </c>
      <c r="D312" s="48" t="s">
        <v>353</v>
      </c>
      <c r="E312" s="48">
        <v>2023</v>
      </c>
      <c r="F312" s="48" t="s">
        <v>253</v>
      </c>
      <c r="G312" s="49">
        <v>454.44</v>
      </c>
    </row>
    <row r="313" spans="2:7" s="42" customFormat="1" ht="12.75">
      <c r="B313" s="48"/>
      <c r="C313" s="48">
        <v>1</v>
      </c>
      <c r="D313" s="48" t="s">
        <v>354</v>
      </c>
      <c r="E313" s="48">
        <v>2023</v>
      </c>
      <c r="F313" s="48" t="s">
        <v>355</v>
      </c>
      <c r="G313" s="49">
        <v>6000</v>
      </c>
    </row>
    <row r="314" spans="2:7" s="42" customFormat="1" ht="12.75">
      <c r="B314" s="48"/>
      <c r="C314" s="48">
        <v>1</v>
      </c>
      <c r="D314" s="48" t="s">
        <v>356</v>
      </c>
      <c r="E314" s="48">
        <v>2023</v>
      </c>
      <c r="F314" s="48" t="s">
        <v>357</v>
      </c>
      <c r="G314" s="49">
        <v>7700</v>
      </c>
    </row>
    <row r="315" spans="2:7" s="42" customFormat="1" ht="12.75">
      <c r="B315" s="48"/>
      <c r="C315" s="48">
        <v>1</v>
      </c>
      <c r="D315" s="48" t="s">
        <v>358</v>
      </c>
      <c r="E315" s="48">
        <v>2023</v>
      </c>
      <c r="F315" s="48" t="s">
        <v>223</v>
      </c>
      <c r="G315" s="49">
        <v>4000</v>
      </c>
    </row>
    <row r="316" spans="2:7" s="42" customFormat="1" ht="12.75">
      <c r="B316" s="48"/>
      <c r="C316" s="48">
        <v>1</v>
      </c>
      <c r="D316" s="48" t="s">
        <v>359</v>
      </c>
      <c r="E316" s="48">
        <v>2023</v>
      </c>
      <c r="F316" s="48" t="s">
        <v>264</v>
      </c>
      <c r="G316" s="49">
        <v>12000</v>
      </c>
    </row>
    <row r="317" spans="2:7" s="42" customFormat="1" ht="12.75">
      <c r="B317" s="48"/>
      <c r="C317" s="48">
        <v>1</v>
      </c>
      <c r="D317" s="48" t="s">
        <v>360</v>
      </c>
      <c r="E317" s="48">
        <v>2023</v>
      </c>
      <c r="F317" s="48" t="s">
        <v>361</v>
      </c>
      <c r="G317" s="49">
        <v>6300</v>
      </c>
    </row>
    <row r="318" spans="2:7" s="42" customFormat="1" ht="12.75">
      <c r="B318" s="48"/>
      <c r="C318" s="48">
        <v>1</v>
      </c>
      <c r="D318" s="48" t="s">
        <v>362</v>
      </c>
      <c r="E318" s="48">
        <v>2023</v>
      </c>
      <c r="F318" s="48" t="s">
        <v>363</v>
      </c>
      <c r="G318" s="49">
        <v>22096.27</v>
      </c>
    </row>
    <row r="319" spans="1:7" s="42" customFormat="1" ht="12.75">
      <c r="A319" s="42" t="s">
        <v>364</v>
      </c>
      <c r="B319" s="48" t="s">
        <v>214</v>
      </c>
      <c r="C319" s="48">
        <v>1</v>
      </c>
      <c r="D319" s="48" t="s">
        <v>365</v>
      </c>
      <c r="E319" s="48">
        <v>2023</v>
      </c>
      <c r="F319" s="48" t="s">
        <v>366</v>
      </c>
      <c r="G319" s="49">
        <v>500</v>
      </c>
    </row>
    <row r="320" spans="1:7" s="42" customFormat="1" ht="12.75">
      <c r="A320" s="53" t="s">
        <v>364</v>
      </c>
      <c r="B320" s="54" t="s">
        <v>214</v>
      </c>
      <c r="C320" s="48">
        <v>1</v>
      </c>
      <c r="D320" s="48" t="s">
        <v>367</v>
      </c>
      <c r="E320" s="48">
        <v>2023</v>
      </c>
      <c r="F320" s="48" t="s">
        <v>368</v>
      </c>
      <c r="G320" s="49">
        <v>1000</v>
      </c>
    </row>
    <row r="321" spans="1:7" s="42" customFormat="1" ht="12.75">
      <c r="A321" s="42" t="s">
        <v>364</v>
      </c>
      <c r="B321" s="48" t="s">
        <v>214</v>
      </c>
      <c r="C321" s="48">
        <v>1</v>
      </c>
      <c r="D321" s="48" t="s">
        <v>369</v>
      </c>
      <c r="E321" s="48">
        <v>2023</v>
      </c>
      <c r="F321" s="48" t="s">
        <v>272</v>
      </c>
      <c r="G321" s="49">
        <v>1000</v>
      </c>
    </row>
    <row r="322" spans="2:7" s="42" customFormat="1" ht="12.75">
      <c r="B322" s="48"/>
      <c r="C322" s="48">
        <v>1</v>
      </c>
      <c r="D322" s="48" t="s">
        <v>370</v>
      </c>
      <c r="E322" s="48">
        <v>2023</v>
      </c>
      <c r="F322" s="48" t="s">
        <v>249</v>
      </c>
      <c r="G322" s="49">
        <v>10000</v>
      </c>
    </row>
    <row r="323" spans="2:7" s="42" customFormat="1" ht="12.75">
      <c r="B323" s="48"/>
      <c r="C323" s="50"/>
      <c r="D323" s="48"/>
      <c r="E323" s="48"/>
      <c r="F323" s="48"/>
      <c r="G323" s="49"/>
    </row>
    <row r="324" spans="2:7" s="42" customFormat="1" ht="12.75" customHeight="1">
      <c r="B324" s="48"/>
      <c r="C324" s="50"/>
      <c r="D324" s="48"/>
      <c r="E324" s="79" t="s">
        <v>371</v>
      </c>
      <c r="F324" s="79"/>
      <c r="G324" s="51">
        <f>SUM(G326:G337)</f>
        <v>1577220</v>
      </c>
    </row>
    <row r="325" spans="2:7" s="42" customFormat="1" ht="12.75">
      <c r="B325" s="48"/>
      <c r="C325" s="50"/>
      <c r="D325" s="48"/>
      <c r="E325" s="48"/>
      <c r="F325" s="48"/>
      <c r="G325" s="49"/>
    </row>
    <row r="326" spans="2:7" s="42" customFormat="1" ht="12.75">
      <c r="B326" s="48"/>
      <c r="C326" s="48">
        <v>1</v>
      </c>
      <c r="D326" s="48" t="s">
        <v>372</v>
      </c>
      <c r="E326" s="48">
        <v>2023</v>
      </c>
      <c r="F326" s="48" t="s">
        <v>373</v>
      </c>
      <c r="G326" s="49">
        <v>0</v>
      </c>
    </row>
    <row r="327" spans="2:7" s="42" customFormat="1" ht="12.75">
      <c r="B327" s="48"/>
      <c r="C327" s="48">
        <v>1</v>
      </c>
      <c r="D327" s="48" t="s">
        <v>374</v>
      </c>
      <c r="E327" s="48">
        <v>2023</v>
      </c>
      <c r="F327" s="48" t="s">
        <v>375</v>
      </c>
      <c r="G327" s="49">
        <v>10000</v>
      </c>
    </row>
    <row r="328" spans="2:7" s="42" customFormat="1" ht="12.75">
      <c r="B328" s="48"/>
      <c r="C328" s="48">
        <v>1</v>
      </c>
      <c r="D328" s="48" t="s">
        <v>376</v>
      </c>
      <c r="E328" s="48">
        <v>2023</v>
      </c>
      <c r="F328" s="48" t="s">
        <v>377</v>
      </c>
      <c r="G328" s="49">
        <v>10000</v>
      </c>
    </row>
    <row r="329" spans="2:7" s="42" customFormat="1" ht="12.75">
      <c r="B329" s="48"/>
      <c r="C329" s="48">
        <v>1</v>
      </c>
      <c r="D329" s="48" t="s">
        <v>378</v>
      </c>
      <c r="E329" s="48">
        <v>2023</v>
      </c>
      <c r="F329" s="48" t="s">
        <v>379</v>
      </c>
      <c r="G329" s="49">
        <v>10000</v>
      </c>
    </row>
    <row r="330" spans="1:7" s="42" customFormat="1" ht="12.75">
      <c r="A330" s="48"/>
      <c r="B330" s="48"/>
      <c r="C330" s="48">
        <v>1</v>
      </c>
      <c r="D330" s="48" t="s">
        <v>380</v>
      </c>
      <c r="E330" s="48">
        <v>2023</v>
      </c>
      <c r="F330" s="48" t="s">
        <v>381</v>
      </c>
      <c r="G330" s="49">
        <v>200</v>
      </c>
    </row>
    <row r="331" spans="2:7" s="42" customFormat="1" ht="12.75">
      <c r="B331" s="48"/>
      <c r="C331" s="48">
        <v>1</v>
      </c>
      <c r="D331" s="48" t="s">
        <v>382</v>
      </c>
      <c r="E331" s="48">
        <v>2023</v>
      </c>
      <c r="F331" s="48" t="s">
        <v>309</v>
      </c>
      <c r="G331" s="49">
        <v>1000</v>
      </c>
    </row>
    <row r="332" spans="2:7" s="42" customFormat="1" ht="12.75">
      <c r="B332" s="48"/>
      <c r="C332" s="48">
        <v>1</v>
      </c>
      <c r="D332" s="48" t="s">
        <v>383</v>
      </c>
      <c r="E332" s="48">
        <v>2023</v>
      </c>
      <c r="F332" s="48" t="s">
        <v>227</v>
      </c>
      <c r="G332" s="49">
        <v>4000</v>
      </c>
    </row>
    <row r="333" spans="2:7" s="42" customFormat="1" ht="12.75">
      <c r="B333" s="48"/>
      <c r="C333" s="48">
        <v>1</v>
      </c>
      <c r="D333" s="48" t="s">
        <v>384</v>
      </c>
      <c r="E333" s="48">
        <v>2023</v>
      </c>
      <c r="F333" s="48" t="s">
        <v>385</v>
      </c>
      <c r="G333" s="49">
        <v>530500</v>
      </c>
    </row>
    <row r="334" spans="2:7" s="42" customFormat="1" ht="12.75">
      <c r="B334" s="48"/>
      <c r="C334" s="48">
        <v>1</v>
      </c>
      <c r="D334" s="48" t="s">
        <v>386</v>
      </c>
      <c r="E334" s="48">
        <v>2023</v>
      </c>
      <c r="F334" s="48" t="s">
        <v>387</v>
      </c>
      <c r="G334" s="49">
        <v>710520</v>
      </c>
    </row>
    <row r="335" spans="2:7" s="42" customFormat="1" ht="12.75">
      <c r="B335" s="48"/>
      <c r="C335" s="48">
        <v>1</v>
      </c>
      <c r="D335" s="48" t="s">
        <v>388</v>
      </c>
      <c r="E335" s="48">
        <v>2023</v>
      </c>
      <c r="F335" s="48" t="s">
        <v>389</v>
      </c>
      <c r="G335" s="49">
        <v>0</v>
      </c>
    </row>
    <row r="336" spans="2:7" s="42" customFormat="1" ht="12.75">
      <c r="B336" s="48"/>
      <c r="C336" s="48">
        <v>1</v>
      </c>
      <c r="D336" s="48" t="s">
        <v>390</v>
      </c>
      <c r="E336" s="48">
        <v>2023</v>
      </c>
      <c r="F336" s="48" t="s">
        <v>391</v>
      </c>
      <c r="G336" s="49">
        <v>131000</v>
      </c>
    </row>
    <row r="337" spans="2:7" s="42" customFormat="1" ht="12.75">
      <c r="B337" s="48"/>
      <c r="C337" s="48">
        <v>1</v>
      </c>
      <c r="D337" s="48" t="s">
        <v>392</v>
      </c>
      <c r="E337" s="48">
        <v>2023</v>
      </c>
      <c r="F337" s="48" t="s">
        <v>393</v>
      </c>
      <c r="G337" s="49">
        <v>170000</v>
      </c>
    </row>
    <row r="338" spans="2:7" s="42" customFormat="1" ht="12.75">
      <c r="B338" s="48"/>
      <c r="C338" s="50"/>
      <c r="D338" s="48"/>
      <c r="E338" s="48"/>
      <c r="F338" s="48"/>
      <c r="G338" s="49"/>
    </row>
    <row r="339" spans="2:7" s="42" customFormat="1" ht="12.75" customHeight="1">
      <c r="B339" s="48"/>
      <c r="C339" s="50"/>
      <c r="D339" s="48"/>
      <c r="E339" s="79" t="s">
        <v>97</v>
      </c>
      <c r="F339" s="79"/>
      <c r="G339" s="51">
        <f>SUM(G341:G373)</f>
        <v>503571.94999999995</v>
      </c>
    </row>
    <row r="340" spans="2:7" s="42" customFormat="1" ht="12.75">
      <c r="B340" s="48"/>
      <c r="C340" s="50"/>
      <c r="D340" s="48"/>
      <c r="E340" s="48"/>
      <c r="F340" s="48"/>
      <c r="G340" s="49"/>
    </row>
    <row r="341" spans="2:7" s="42" customFormat="1" ht="12.75">
      <c r="B341" s="48"/>
      <c r="C341" s="48">
        <v>1</v>
      </c>
      <c r="D341" s="48" t="s">
        <v>394</v>
      </c>
      <c r="E341" s="48">
        <v>2023</v>
      </c>
      <c r="F341" s="48" t="s">
        <v>395</v>
      </c>
      <c r="G341" s="49">
        <v>10000</v>
      </c>
    </row>
    <row r="342" spans="2:7" s="42" customFormat="1" ht="12.75">
      <c r="B342" s="48"/>
      <c r="C342" s="48">
        <v>1</v>
      </c>
      <c r="D342" s="48" t="s">
        <v>396</v>
      </c>
      <c r="E342" s="48">
        <v>2023</v>
      </c>
      <c r="F342" s="48" t="s">
        <v>397</v>
      </c>
      <c r="G342" s="49">
        <v>428.4</v>
      </c>
    </row>
    <row r="343" spans="2:7" s="42" customFormat="1" ht="12.75">
      <c r="B343" s="48"/>
      <c r="C343" s="48">
        <v>1</v>
      </c>
      <c r="D343" s="48" t="s">
        <v>398</v>
      </c>
      <c r="E343" s="48">
        <v>2023</v>
      </c>
      <c r="F343" s="48" t="s">
        <v>399</v>
      </c>
      <c r="G343" s="49">
        <v>8000</v>
      </c>
    </row>
    <row r="344" spans="2:7" s="42" customFormat="1" ht="12.75">
      <c r="B344" s="48"/>
      <c r="C344" s="48">
        <v>1</v>
      </c>
      <c r="D344" s="48" t="s">
        <v>400</v>
      </c>
      <c r="E344" s="48">
        <v>2023</v>
      </c>
      <c r="F344" s="48" t="s">
        <v>399</v>
      </c>
      <c r="G344" s="49">
        <v>6000</v>
      </c>
    </row>
    <row r="345" spans="2:7" s="42" customFormat="1" ht="12.75">
      <c r="B345" s="48"/>
      <c r="C345" s="48">
        <v>1</v>
      </c>
      <c r="D345" s="48" t="s">
        <v>401</v>
      </c>
      <c r="E345" s="48">
        <v>2023</v>
      </c>
      <c r="F345" s="48" t="s">
        <v>399</v>
      </c>
      <c r="G345" s="49">
        <v>75000</v>
      </c>
    </row>
    <row r="346" spans="2:7" s="42" customFormat="1" ht="12.75">
      <c r="B346" s="48"/>
      <c r="C346" s="48">
        <v>1</v>
      </c>
      <c r="D346" s="48" t="s">
        <v>402</v>
      </c>
      <c r="E346" s="48">
        <v>2023</v>
      </c>
      <c r="F346" s="48" t="s">
        <v>399</v>
      </c>
      <c r="G346" s="49">
        <v>15000</v>
      </c>
    </row>
    <row r="347" spans="2:7" s="42" customFormat="1" ht="12.75">
      <c r="B347" s="48"/>
      <c r="C347" s="48">
        <v>1</v>
      </c>
      <c r="D347" s="48" t="s">
        <v>403</v>
      </c>
      <c r="E347" s="48">
        <v>2023</v>
      </c>
      <c r="F347" s="48" t="s">
        <v>399</v>
      </c>
      <c r="G347" s="49">
        <v>5000</v>
      </c>
    </row>
    <row r="348" spans="2:7" s="42" customFormat="1" ht="12.75">
      <c r="B348" s="48"/>
      <c r="C348" s="48">
        <v>1</v>
      </c>
      <c r="D348" s="48" t="s">
        <v>404</v>
      </c>
      <c r="E348" s="48">
        <v>2023</v>
      </c>
      <c r="F348" s="48" t="s">
        <v>399</v>
      </c>
      <c r="G348" s="49">
        <v>15000</v>
      </c>
    </row>
    <row r="349" spans="2:7" s="42" customFormat="1" ht="12.75">
      <c r="B349" s="48"/>
      <c r="C349" s="48">
        <v>1</v>
      </c>
      <c r="D349" s="48" t="s">
        <v>405</v>
      </c>
      <c r="E349" s="48">
        <v>2023</v>
      </c>
      <c r="F349" s="48" t="s">
        <v>406</v>
      </c>
      <c r="G349" s="49">
        <v>3000</v>
      </c>
    </row>
    <row r="350" spans="2:7" s="42" customFormat="1" ht="12.75">
      <c r="B350" s="48"/>
      <c r="C350" s="48">
        <v>1</v>
      </c>
      <c r="D350" s="48" t="s">
        <v>407</v>
      </c>
      <c r="E350" s="48">
        <v>2023</v>
      </c>
      <c r="F350" s="48" t="s">
        <v>408</v>
      </c>
      <c r="G350" s="49">
        <v>25000</v>
      </c>
    </row>
    <row r="351" spans="2:7" s="42" customFormat="1" ht="12.75">
      <c r="B351" s="48"/>
      <c r="C351" s="48">
        <v>1</v>
      </c>
      <c r="D351" s="48" t="s">
        <v>409</v>
      </c>
      <c r="E351" s="48">
        <v>2023</v>
      </c>
      <c r="F351" s="48" t="s">
        <v>410</v>
      </c>
      <c r="G351" s="49">
        <v>4000</v>
      </c>
    </row>
    <row r="352" spans="2:7" s="42" customFormat="1" ht="12.75">
      <c r="B352" s="48"/>
      <c r="C352" s="48">
        <v>1</v>
      </c>
      <c r="D352" s="48" t="s">
        <v>411</v>
      </c>
      <c r="E352" s="48">
        <v>2023</v>
      </c>
      <c r="F352" s="48" t="s">
        <v>412</v>
      </c>
      <c r="G352" s="49">
        <v>7500</v>
      </c>
    </row>
    <row r="353" spans="2:7" s="42" customFormat="1" ht="12.75">
      <c r="B353" s="48"/>
      <c r="C353" s="48">
        <v>1</v>
      </c>
      <c r="D353" s="48" t="s">
        <v>413</v>
      </c>
      <c r="E353" s="48">
        <v>2023</v>
      </c>
      <c r="F353" s="48" t="s">
        <v>223</v>
      </c>
      <c r="G353" s="49">
        <v>500</v>
      </c>
    </row>
    <row r="354" spans="2:7" s="42" customFormat="1" ht="12.75">
      <c r="B354" s="48"/>
      <c r="C354" s="48">
        <v>1</v>
      </c>
      <c r="D354" s="48" t="s">
        <v>414</v>
      </c>
      <c r="E354" s="48">
        <v>2023</v>
      </c>
      <c r="F354" s="48" t="s">
        <v>415</v>
      </c>
      <c r="G354" s="49">
        <v>8000</v>
      </c>
    </row>
    <row r="355" spans="2:7" s="42" customFormat="1" ht="12.75">
      <c r="B355" s="48"/>
      <c r="C355" s="48">
        <v>1</v>
      </c>
      <c r="D355" s="48" t="s">
        <v>416</v>
      </c>
      <c r="E355" s="48">
        <v>2023</v>
      </c>
      <c r="F355" s="48" t="s">
        <v>417</v>
      </c>
      <c r="G355" s="49">
        <v>17000</v>
      </c>
    </row>
    <row r="356" spans="2:7" s="42" customFormat="1" ht="12.75">
      <c r="B356" s="48"/>
      <c r="C356" s="48">
        <v>1</v>
      </c>
      <c r="D356" s="48" t="s">
        <v>418</v>
      </c>
      <c r="E356" s="48">
        <v>2023</v>
      </c>
      <c r="F356" s="48" t="s">
        <v>419</v>
      </c>
      <c r="G356" s="49">
        <v>11000</v>
      </c>
    </row>
    <row r="357" spans="2:7" s="42" customFormat="1" ht="12.75">
      <c r="B357" s="48"/>
      <c r="C357" s="48">
        <v>1</v>
      </c>
      <c r="D357" s="48" t="s">
        <v>420</v>
      </c>
      <c r="E357" s="48">
        <v>2023</v>
      </c>
      <c r="F357" s="48" t="s">
        <v>361</v>
      </c>
      <c r="G357" s="49">
        <v>4700</v>
      </c>
    </row>
    <row r="358" spans="2:7" s="42" customFormat="1" ht="12.75">
      <c r="B358" s="48"/>
      <c r="C358" s="48">
        <v>1</v>
      </c>
      <c r="D358" s="48" t="s">
        <v>421</v>
      </c>
      <c r="E358" s="48">
        <v>2023</v>
      </c>
      <c r="F358" s="48" t="s">
        <v>363</v>
      </c>
      <c r="G358" s="49">
        <v>8000</v>
      </c>
    </row>
    <row r="359" spans="2:7" s="42" customFormat="1" ht="12.75">
      <c r="B359" s="48"/>
      <c r="C359" s="48">
        <v>1</v>
      </c>
      <c r="D359" s="48" t="s">
        <v>422</v>
      </c>
      <c r="E359" s="48">
        <v>2023</v>
      </c>
      <c r="F359" s="48" t="s">
        <v>366</v>
      </c>
      <c r="G359" s="49">
        <v>2000</v>
      </c>
    </row>
    <row r="360" spans="2:7" s="42" customFormat="1" ht="12.75">
      <c r="B360" s="48"/>
      <c r="C360" s="48">
        <v>1</v>
      </c>
      <c r="D360" s="48" t="s">
        <v>423</v>
      </c>
      <c r="E360" s="48">
        <v>2023</v>
      </c>
      <c r="F360" s="48" t="s">
        <v>424</v>
      </c>
      <c r="G360" s="49">
        <v>2700</v>
      </c>
    </row>
    <row r="361" spans="2:7" s="42" customFormat="1" ht="12.75">
      <c r="B361" s="48"/>
      <c r="C361" s="48">
        <v>1</v>
      </c>
      <c r="D361" s="48" t="s">
        <v>425</v>
      </c>
      <c r="E361" s="48">
        <v>2023</v>
      </c>
      <c r="F361" s="48" t="s">
        <v>309</v>
      </c>
      <c r="G361" s="49">
        <v>600</v>
      </c>
    </row>
    <row r="362" spans="2:7" s="42" customFormat="1" ht="12.75">
      <c r="B362" s="48"/>
      <c r="C362" s="48">
        <v>1</v>
      </c>
      <c r="D362" s="48" t="s">
        <v>426</v>
      </c>
      <c r="E362" s="48">
        <v>2023</v>
      </c>
      <c r="F362" s="48" t="s">
        <v>427</v>
      </c>
      <c r="G362" s="49">
        <v>12000</v>
      </c>
    </row>
    <row r="363" spans="2:7" s="42" customFormat="1" ht="12.75">
      <c r="B363" s="48"/>
      <c r="C363" s="48">
        <v>1</v>
      </c>
      <c r="D363" s="48" t="s">
        <v>428</v>
      </c>
      <c r="E363" s="48">
        <v>2023</v>
      </c>
      <c r="F363" s="48" t="s">
        <v>429</v>
      </c>
      <c r="G363" s="49">
        <v>2700</v>
      </c>
    </row>
    <row r="364" spans="2:7" s="42" customFormat="1" ht="12.75">
      <c r="B364" s="48"/>
      <c r="C364" s="48">
        <v>1</v>
      </c>
      <c r="D364" s="48" t="s">
        <v>430</v>
      </c>
      <c r="E364" s="48">
        <v>2023</v>
      </c>
      <c r="F364" s="48" t="s">
        <v>227</v>
      </c>
      <c r="G364" s="49">
        <v>500</v>
      </c>
    </row>
    <row r="365" spans="2:7" s="42" customFormat="1" ht="12.75">
      <c r="B365" s="48"/>
      <c r="C365" s="48">
        <v>1</v>
      </c>
      <c r="D365" s="48" t="s">
        <v>431</v>
      </c>
      <c r="E365" s="48">
        <v>2023</v>
      </c>
      <c r="F365" s="48" t="s">
        <v>389</v>
      </c>
      <c r="G365" s="49">
        <v>17318.55</v>
      </c>
    </row>
    <row r="366" spans="2:7" s="42" customFormat="1" ht="12.75">
      <c r="B366" s="48"/>
      <c r="C366" s="48">
        <v>1</v>
      </c>
      <c r="D366" s="48" t="s">
        <v>432</v>
      </c>
      <c r="E366" s="48">
        <v>2023</v>
      </c>
      <c r="F366" s="48" t="s">
        <v>433</v>
      </c>
      <c r="G366" s="49">
        <v>0</v>
      </c>
    </row>
    <row r="367" spans="2:7" s="42" customFormat="1" ht="12.75">
      <c r="B367" s="48"/>
      <c r="C367" s="48">
        <v>1</v>
      </c>
      <c r="D367" s="48" t="s">
        <v>434</v>
      </c>
      <c r="E367" s="48">
        <v>2023</v>
      </c>
      <c r="F367" s="48" t="s">
        <v>435</v>
      </c>
      <c r="G367" s="49">
        <v>0</v>
      </c>
    </row>
    <row r="368" spans="2:7" s="42" customFormat="1" ht="12.75">
      <c r="B368" s="48"/>
      <c r="C368" s="48">
        <v>1</v>
      </c>
      <c r="D368" s="48" t="s">
        <v>436</v>
      </c>
      <c r="E368" s="48">
        <v>2023</v>
      </c>
      <c r="F368" s="48" t="s">
        <v>437</v>
      </c>
      <c r="G368" s="49">
        <v>10000</v>
      </c>
    </row>
    <row r="369" spans="2:7" s="42" customFormat="1" ht="12.75">
      <c r="B369" s="48"/>
      <c r="C369" s="48">
        <v>1</v>
      </c>
      <c r="D369" s="48" t="s">
        <v>438</v>
      </c>
      <c r="E369" s="48">
        <v>2023</v>
      </c>
      <c r="F369" s="48" t="s">
        <v>439</v>
      </c>
      <c r="G369" s="49">
        <v>4424</v>
      </c>
    </row>
    <row r="370" spans="2:7" s="42" customFormat="1" ht="12.75">
      <c r="B370" s="48"/>
      <c r="C370" s="48">
        <v>1</v>
      </c>
      <c r="D370" s="48" t="s">
        <v>440</v>
      </c>
      <c r="E370" s="48">
        <v>2023</v>
      </c>
      <c r="F370" s="48" t="s">
        <v>441</v>
      </c>
      <c r="G370" s="49">
        <v>702</v>
      </c>
    </row>
    <row r="371" spans="2:7" s="42" customFormat="1" ht="12.75">
      <c r="B371" s="48"/>
      <c r="C371" s="48">
        <v>1</v>
      </c>
      <c r="D371" s="48" t="s">
        <v>442</v>
      </c>
      <c r="E371" s="48">
        <v>2023</v>
      </c>
      <c r="F371" s="48" t="s">
        <v>443</v>
      </c>
      <c r="G371" s="49">
        <v>25000</v>
      </c>
    </row>
    <row r="372" spans="2:7" s="42" customFormat="1" ht="12.75">
      <c r="B372" s="48"/>
      <c r="C372" s="48">
        <v>1</v>
      </c>
      <c r="D372" s="48" t="s">
        <v>444</v>
      </c>
      <c r="E372" s="48">
        <v>2023</v>
      </c>
      <c r="F372" s="48" t="s">
        <v>445</v>
      </c>
      <c r="G372" s="49">
        <v>202299</v>
      </c>
    </row>
    <row r="373" spans="2:7" s="42" customFormat="1" ht="12.75">
      <c r="B373" s="48"/>
      <c r="C373" s="48">
        <v>1</v>
      </c>
      <c r="D373" s="48" t="s">
        <v>446</v>
      </c>
      <c r="E373" s="48">
        <v>2023</v>
      </c>
      <c r="F373" s="48" t="s">
        <v>249</v>
      </c>
      <c r="G373" s="49">
        <v>200</v>
      </c>
    </row>
    <row r="374" spans="2:7" s="42" customFormat="1" ht="12.75">
      <c r="B374" s="48"/>
      <c r="C374" s="50"/>
      <c r="D374" s="48"/>
      <c r="E374" s="48"/>
      <c r="F374" s="48"/>
      <c r="G374" s="49"/>
    </row>
    <row r="375" spans="2:7" s="42" customFormat="1" ht="12.75" customHeight="1">
      <c r="B375" s="48"/>
      <c r="C375" s="50"/>
      <c r="D375" s="48"/>
      <c r="E375" s="79" t="s">
        <v>119</v>
      </c>
      <c r="F375" s="79"/>
      <c r="G375" s="51">
        <f>SUM(G377:G397)</f>
        <v>667530</v>
      </c>
    </row>
    <row r="376" spans="2:7" s="42" customFormat="1" ht="12.75">
      <c r="B376" s="48"/>
      <c r="C376" s="50"/>
      <c r="D376" s="48"/>
      <c r="E376" s="48"/>
      <c r="F376" s="48"/>
      <c r="G376" s="49"/>
    </row>
    <row r="377" spans="2:7" s="42" customFormat="1" ht="12.75">
      <c r="B377" s="48"/>
      <c r="C377" s="48">
        <v>1</v>
      </c>
      <c r="D377" s="48" t="s">
        <v>447</v>
      </c>
      <c r="E377" s="48">
        <v>2023</v>
      </c>
      <c r="F377" s="48" t="s">
        <v>448</v>
      </c>
      <c r="G377" s="49">
        <v>1300</v>
      </c>
    </row>
    <row r="378" spans="2:7" s="42" customFormat="1" ht="12.75">
      <c r="B378" s="48"/>
      <c r="C378" s="48">
        <v>1</v>
      </c>
      <c r="D378" s="48" t="s">
        <v>449</v>
      </c>
      <c r="E378" s="48">
        <v>2023</v>
      </c>
      <c r="F378" s="48" t="s">
        <v>450</v>
      </c>
      <c r="G378" s="49">
        <v>36500</v>
      </c>
    </row>
    <row r="379" spans="2:7" s="42" customFormat="1" ht="12.75">
      <c r="B379" s="48"/>
      <c r="C379" s="48">
        <v>1</v>
      </c>
      <c r="D379" s="48" t="s">
        <v>451</v>
      </c>
      <c r="E379" s="48">
        <v>2023</v>
      </c>
      <c r="F379" s="48" t="s">
        <v>452</v>
      </c>
      <c r="G379" s="49">
        <v>8500</v>
      </c>
    </row>
    <row r="380" spans="2:7" s="42" customFormat="1" ht="12.75">
      <c r="B380" s="48"/>
      <c r="C380" s="48">
        <v>1</v>
      </c>
      <c r="D380" s="48" t="s">
        <v>453</v>
      </c>
      <c r="E380" s="48">
        <v>2023</v>
      </c>
      <c r="F380" s="48" t="s">
        <v>454</v>
      </c>
      <c r="G380" s="49">
        <v>35000</v>
      </c>
    </row>
    <row r="381" spans="2:7" s="42" customFormat="1" ht="12.75">
      <c r="B381" s="48"/>
      <c r="C381" s="48">
        <v>1</v>
      </c>
      <c r="D381" s="48" t="s">
        <v>455</v>
      </c>
      <c r="E381" s="48">
        <v>2023</v>
      </c>
      <c r="F381" s="48" t="s">
        <v>456</v>
      </c>
      <c r="G381" s="49">
        <v>500</v>
      </c>
    </row>
    <row r="382" spans="2:7" s="42" customFormat="1" ht="12.75">
      <c r="B382" s="48"/>
      <c r="C382" s="48">
        <v>1</v>
      </c>
      <c r="D382" s="48" t="s">
        <v>457</v>
      </c>
      <c r="E382" s="48">
        <v>2023</v>
      </c>
      <c r="F382" s="48" t="s">
        <v>456</v>
      </c>
      <c r="G382" s="49">
        <v>6500</v>
      </c>
    </row>
    <row r="383" spans="2:7" s="42" customFormat="1" ht="12.75">
      <c r="B383" s="48"/>
      <c r="C383" s="48">
        <v>1</v>
      </c>
      <c r="D383" s="48" t="s">
        <v>458</v>
      </c>
      <c r="E383" s="48">
        <v>2023</v>
      </c>
      <c r="F383" s="48" t="s">
        <v>415</v>
      </c>
      <c r="G383" s="49">
        <v>35000</v>
      </c>
    </row>
    <row r="384" spans="2:7" s="42" customFormat="1" ht="12.75">
      <c r="B384" s="48"/>
      <c r="C384" s="48">
        <v>1</v>
      </c>
      <c r="D384" s="48" t="s">
        <v>459</v>
      </c>
      <c r="E384" s="48">
        <v>2023</v>
      </c>
      <c r="F384" s="48" t="s">
        <v>460</v>
      </c>
      <c r="G384" s="49">
        <v>234430</v>
      </c>
    </row>
    <row r="385" spans="2:7" s="42" customFormat="1" ht="12.75">
      <c r="B385" s="48"/>
      <c r="C385" s="48">
        <v>1</v>
      </c>
      <c r="D385" s="48" t="s">
        <v>461</v>
      </c>
      <c r="E385" s="48">
        <v>2023</v>
      </c>
      <c r="F385" s="48" t="s">
        <v>462</v>
      </c>
      <c r="G385" s="49">
        <v>69020</v>
      </c>
    </row>
    <row r="386" spans="2:7" s="42" customFormat="1" ht="12.75">
      <c r="B386" s="48"/>
      <c r="C386" s="48">
        <v>1</v>
      </c>
      <c r="D386" s="48" t="s">
        <v>463</v>
      </c>
      <c r="E386" s="48">
        <v>2023</v>
      </c>
      <c r="F386" s="48" t="s">
        <v>464</v>
      </c>
      <c r="G386" s="49">
        <v>204680</v>
      </c>
    </row>
    <row r="387" spans="2:7" s="42" customFormat="1" ht="12.75">
      <c r="B387" s="48"/>
      <c r="C387" s="48">
        <v>1</v>
      </c>
      <c r="D387" s="48" t="s">
        <v>465</v>
      </c>
      <c r="E387" s="48">
        <v>2023</v>
      </c>
      <c r="F387" s="48" t="s">
        <v>361</v>
      </c>
      <c r="G387" s="49">
        <v>100</v>
      </c>
    </row>
    <row r="388" spans="2:7" s="42" customFormat="1" ht="12.75">
      <c r="B388" s="48"/>
      <c r="C388" s="48">
        <v>1</v>
      </c>
      <c r="D388" s="48" t="s">
        <v>466</v>
      </c>
      <c r="E388" s="48">
        <v>2023</v>
      </c>
      <c r="F388" s="48" t="s">
        <v>361</v>
      </c>
      <c r="G388" s="49">
        <v>600</v>
      </c>
    </row>
    <row r="389" spans="2:7" s="42" customFormat="1" ht="12.75">
      <c r="B389" s="48"/>
      <c r="C389" s="48">
        <v>1</v>
      </c>
      <c r="D389" s="48" t="s">
        <v>467</v>
      </c>
      <c r="E389" s="48">
        <v>2023</v>
      </c>
      <c r="F389" s="48" t="s">
        <v>468</v>
      </c>
      <c r="G389" s="49">
        <v>100</v>
      </c>
    </row>
    <row r="390" spans="2:7" s="42" customFormat="1" ht="12.75">
      <c r="B390" s="48"/>
      <c r="C390" s="48">
        <v>1</v>
      </c>
      <c r="D390" s="48" t="s">
        <v>469</v>
      </c>
      <c r="E390" s="48">
        <v>2023</v>
      </c>
      <c r="F390" s="48" t="s">
        <v>468</v>
      </c>
      <c r="G390" s="49">
        <v>500</v>
      </c>
    </row>
    <row r="391" spans="2:7" s="42" customFormat="1" ht="12.75">
      <c r="B391" s="48"/>
      <c r="C391" s="48">
        <v>1</v>
      </c>
      <c r="D391" s="48" t="s">
        <v>470</v>
      </c>
      <c r="E391" s="48">
        <v>2023</v>
      </c>
      <c r="F391" s="48" t="s">
        <v>471</v>
      </c>
      <c r="G391" s="49">
        <v>16500</v>
      </c>
    </row>
    <row r="392" spans="2:7" s="42" customFormat="1" ht="12.75">
      <c r="B392" s="48"/>
      <c r="C392" s="48">
        <v>1</v>
      </c>
      <c r="D392" s="48" t="s">
        <v>472</v>
      </c>
      <c r="E392" s="48">
        <v>2023</v>
      </c>
      <c r="F392" s="48" t="s">
        <v>309</v>
      </c>
      <c r="G392" s="49">
        <v>1200</v>
      </c>
    </row>
    <row r="393" spans="2:7" s="42" customFormat="1" ht="12.75" hidden="1">
      <c r="B393" s="48"/>
      <c r="C393" s="48">
        <v>1</v>
      </c>
      <c r="D393" s="48" t="s">
        <v>473</v>
      </c>
      <c r="E393" s="48">
        <v>2023</v>
      </c>
      <c r="F393" s="48" t="s">
        <v>474</v>
      </c>
      <c r="G393" s="49">
        <v>0</v>
      </c>
    </row>
    <row r="394" spans="2:7" s="42" customFormat="1" ht="12.75">
      <c r="B394" s="48"/>
      <c r="C394" s="48">
        <v>1</v>
      </c>
      <c r="D394" s="48" t="s">
        <v>475</v>
      </c>
      <c r="E394" s="48">
        <v>2023</v>
      </c>
      <c r="F394" s="48" t="s">
        <v>474</v>
      </c>
      <c r="G394" s="49">
        <v>1400</v>
      </c>
    </row>
    <row r="395" spans="2:7" s="42" customFormat="1" ht="12.75">
      <c r="B395" s="48"/>
      <c r="C395" s="48">
        <v>1</v>
      </c>
      <c r="D395" s="48" t="s">
        <v>476</v>
      </c>
      <c r="E395" s="48">
        <v>2023</v>
      </c>
      <c r="F395" s="48" t="s">
        <v>477</v>
      </c>
      <c r="G395" s="49">
        <v>10000</v>
      </c>
    </row>
    <row r="396" spans="2:7" s="42" customFormat="1" ht="12.75">
      <c r="B396" s="48"/>
      <c r="C396" s="48">
        <v>1</v>
      </c>
      <c r="D396" s="48" t="s">
        <v>478</v>
      </c>
      <c r="E396" s="48">
        <v>2023</v>
      </c>
      <c r="F396" s="48" t="s">
        <v>479</v>
      </c>
      <c r="G396" s="49">
        <v>5500</v>
      </c>
    </row>
    <row r="397" spans="2:7" s="42" customFormat="1" ht="12.75">
      <c r="B397" s="48"/>
      <c r="C397" s="48">
        <v>1</v>
      </c>
      <c r="D397" s="48" t="s">
        <v>480</v>
      </c>
      <c r="E397" s="48">
        <v>2023</v>
      </c>
      <c r="F397" s="48" t="s">
        <v>249</v>
      </c>
      <c r="G397" s="49">
        <v>200</v>
      </c>
    </row>
    <row r="398" spans="2:7" s="42" customFormat="1" ht="12.75">
      <c r="B398" s="48"/>
      <c r="G398" s="52"/>
    </row>
    <row r="399" spans="2:7" s="42" customFormat="1" ht="12.75" customHeight="1">
      <c r="B399" s="48"/>
      <c r="E399" s="79" t="s">
        <v>128</v>
      </c>
      <c r="F399" s="79"/>
      <c r="G399" s="51">
        <f>SUM(G401:G409)</f>
        <v>190688.4</v>
      </c>
    </row>
    <row r="400" spans="2:7" s="42" customFormat="1" ht="12.75">
      <c r="B400" s="48"/>
      <c r="G400" s="52"/>
    </row>
    <row r="401" spans="2:7" s="42" customFormat="1" ht="12.75">
      <c r="B401" s="48"/>
      <c r="C401" s="42">
        <v>1</v>
      </c>
      <c r="D401" s="42" t="s">
        <v>481</v>
      </c>
      <c r="E401" s="42">
        <v>2023</v>
      </c>
      <c r="F401" s="42" t="s">
        <v>482</v>
      </c>
      <c r="G401" s="52">
        <v>788.4</v>
      </c>
    </row>
    <row r="402" spans="2:7" s="42" customFormat="1" ht="12.75">
      <c r="B402" s="48"/>
      <c r="C402" s="48">
        <v>1</v>
      </c>
      <c r="D402" s="48" t="s">
        <v>483</v>
      </c>
      <c r="E402" s="48">
        <v>2023</v>
      </c>
      <c r="F402" s="48" t="s">
        <v>484</v>
      </c>
      <c r="G402" s="49">
        <v>50000</v>
      </c>
    </row>
    <row r="403" spans="2:7" s="42" customFormat="1" ht="12.75">
      <c r="B403" s="48"/>
      <c r="C403" s="48">
        <v>1</v>
      </c>
      <c r="D403" s="48" t="s">
        <v>485</v>
      </c>
      <c r="E403" s="48">
        <v>2023</v>
      </c>
      <c r="F403" s="48" t="s">
        <v>486</v>
      </c>
      <c r="G403" s="49">
        <v>900</v>
      </c>
    </row>
    <row r="404" spans="2:7" s="42" customFormat="1" ht="12.75">
      <c r="B404" s="48"/>
      <c r="C404" s="48">
        <v>1</v>
      </c>
      <c r="D404" s="48" t="s">
        <v>487</v>
      </c>
      <c r="E404" s="48">
        <v>2023</v>
      </c>
      <c r="F404" s="48" t="s">
        <v>1316</v>
      </c>
      <c r="G404" s="49">
        <v>135000</v>
      </c>
    </row>
    <row r="405" spans="2:7" s="42" customFormat="1" ht="12.75">
      <c r="B405" s="48"/>
      <c r="C405" s="48">
        <v>1</v>
      </c>
      <c r="D405" s="48" t="s">
        <v>488</v>
      </c>
      <c r="E405" s="48">
        <v>2023</v>
      </c>
      <c r="F405" s="48" t="s">
        <v>361</v>
      </c>
      <c r="G405" s="49">
        <v>800</v>
      </c>
    </row>
    <row r="406" spans="2:7" s="42" customFormat="1" ht="12.75">
      <c r="B406" s="48"/>
      <c r="C406" s="48">
        <v>1</v>
      </c>
      <c r="D406" s="48" t="s">
        <v>489</v>
      </c>
      <c r="E406" s="48">
        <v>2023</v>
      </c>
      <c r="F406" s="48" t="s">
        <v>363</v>
      </c>
      <c r="G406" s="49">
        <v>1500</v>
      </c>
    </row>
    <row r="407" spans="1:7" s="42" customFormat="1" ht="12.75">
      <c r="A407" s="53"/>
      <c r="B407" s="54"/>
      <c r="C407" s="48">
        <v>1</v>
      </c>
      <c r="D407" s="48" t="s">
        <v>490</v>
      </c>
      <c r="E407" s="48">
        <v>2023</v>
      </c>
      <c r="F407" s="48" t="s">
        <v>225</v>
      </c>
      <c r="G407" s="49">
        <v>800</v>
      </c>
    </row>
    <row r="408" spans="1:7" s="42" customFormat="1" ht="12.75">
      <c r="A408" s="48"/>
      <c r="B408" s="48"/>
      <c r="C408" s="48">
        <v>1</v>
      </c>
      <c r="D408" s="48" t="s">
        <v>491</v>
      </c>
      <c r="E408" s="48">
        <v>2023</v>
      </c>
      <c r="F408" s="48" t="s">
        <v>474</v>
      </c>
      <c r="G408" s="49">
        <v>600</v>
      </c>
    </row>
    <row r="409" spans="1:7" s="42" customFormat="1" ht="12.75">
      <c r="A409" s="48"/>
      <c r="B409" s="48"/>
      <c r="C409" s="48">
        <v>1</v>
      </c>
      <c r="D409" s="48" t="s">
        <v>492</v>
      </c>
      <c r="E409" s="48">
        <v>2023</v>
      </c>
      <c r="F409" s="48" t="s">
        <v>249</v>
      </c>
      <c r="G409" s="49">
        <v>300</v>
      </c>
    </row>
    <row r="410" spans="1:7" s="42" customFormat="1" ht="12.75">
      <c r="A410" s="48"/>
      <c r="B410" s="48"/>
      <c r="C410" s="48"/>
      <c r="D410" s="48"/>
      <c r="E410" s="48"/>
      <c r="F410" s="48"/>
      <c r="G410" s="49"/>
    </row>
    <row r="411" spans="1:7" s="42" customFormat="1" ht="12.75" customHeight="1">
      <c r="A411" s="48"/>
      <c r="B411" s="48"/>
      <c r="C411" s="48"/>
      <c r="D411" s="48"/>
      <c r="E411" s="79" t="s">
        <v>133</v>
      </c>
      <c r="F411" s="79"/>
      <c r="G411" s="51">
        <f>SUM(G413:G427)</f>
        <v>292878.54000000004</v>
      </c>
    </row>
    <row r="412" spans="1:7" s="42" customFormat="1" ht="12.75">
      <c r="A412" s="48"/>
      <c r="B412" s="48"/>
      <c r="C412" s="48"/>
      <c r="D412" s="48"/>
      <c r="E412" s="48"/>
      <c r="F412" s="48"/>
      <c r="G412" s="49"/>
    </row>
    <row r="413" spans="1:7" s="42" customFormat="1" ht="12.75">
      <c r="A413" s="48"/>
      <c r="B413" s="48"/>
      <c r="C413" s="48">
        <v>1</v>
      </c>
      <c r="D413" s="48" t="s">
        <v>493</v>
      </c>
      <c r="E413" s="48">
        <v>2023</v>
      </c>
      <c r="F413" s="48" t="s">
        <v>255</v>
      </c>
      <c r="G413" s="49">
        <v>8700</v>
      </c>
    </row>
    <row r="414" spans="1:7" s="42" customFormat="1" ht="12.75">
      <c r="A414" s="48"/>
      <c r="B414" s="48"/>
      <c r="C414" s="48">
        <v>1</v>
      </c>
      <c r="D414" s="48" t="s">
        <v>494</v>
      </c>
      <c r="E414" s="48">
        <v>2023</v>
      </c>
      <c r="F414" s="48" t="s">
        <v>255</v>
      </c>
      <c r="G414" s="49">
        <v>4300</v>
      </c>
    </row>
    <row r="415" spans="1:7" s="42" customFormat="1" ht="12.75">
      <c r="A415" s="48"/>
      <c r="B415" s="48"/>
      <c r="C415" s="48">
        <v>1</v>
      </c>
      <c r="D415" s="48" t="s">
        <v>495</v>
      </c>
      <c r="E415" s="48">
        <v>2023</v>
      </c>
      <c r="F415" s="48" t="s">
        <v>496</v>
      </c>
      <c r="G415" s="49">
        <v>1350</v>
      </c>
    </row>
    <row r="416" spans="1:7" s="42" customFormat="1" ht="12.75">
      <c r="A416" s="48"/>
      <c r="B416" s="48"/>
      <c r="C416" s="48">
        <v>1</v>
      </c>
      <c r="D416" s="48" t="s">
        <v>497</v>
      </c>
      <c r="E416" s="48">
        <v>2023</v>
      </c>
      <c r="F416" s="48" t="s">
        <v>496</v>
      </c>
      <c r="G416" s="49">
        <v>650</v>
      </c>
    </row>
    <row r="417" spans="1:7" s="42" customFormat="1" ht="12.75">
      <c r="A417" s="48"/>
      <c r="B417" s="48"/>
      <c r="C417" s="48">
        <v>1</v>
      </c>
      <c r="D417" s="48" t="s">
        <v>498</v>
      </c>
      <c r="E417" s="48">
        <v>2023</v>
      </c>
      <c r="F417" s="48" t="s">
        <v>304</v>
      </c>
      <c r="G417" s="49">
        <v>200</v>
      </c>
    </row>
    <row r="418" spans="1:7" s="42" customFormat="1" ht="12.75">
      <c r="A418" s="48"/>
      <c r="B418" s="48"/>
      <c r="C418" s="48">
        <v>1</v>
      </c>
      <c r="D418" s="48" t="s">
        <v>499</v>
      </c>
      <c r="E418" s="48">
        <v>2023</v>
      </c>
      <c r="F418" s="48" t="s">
        <v>304</v>
      </c>
      <c r="G418" s="49">
        <v>100</v>
      </c>
    </row>
    <row r="419" spans="1:7" s="42" customFormat="1" ht="12.75">
      <c r="A419" s="48"/>
      <c r="B419" s="48"/>
      <c r="C419" s="48">
        <v>1</v>
      </c>
      <c r="D419" s="48" t="s">
        <v>500</v>
      </c>
      <c r="E419" s="48">
        <v>2023</v>
      </c>
      <c r="F419" s="48" t="s">
        <v>415</v>
      </c>
      <c r="G419" s="49">
        <v>15000</v>
      </c>
    </row>
    <row r="420" spans="1:7" s="42" customFormat="1" ht="12.75">
      <c r="A420" s="48"/>
      <c r="B420" s="48"/>
      <c r="C420" s="48">
        <v>1</v>
      </c>
      <c r="D420" s="48" t="s">
        <v>501</v>
      </c>
      <c r="E420" s="48">
        <v>2023</v>
      </c>
      <c r="F420" s="48" t="s">
        <v>415</v>
      </c>
      <c r="G420" s="49">
        <v>8000</v>
      </c>
    </row>
    <row r="421" spans="1:7" s="42" customFormat="1" ht="12.75">
      <c r="A421" s="48"/>
      <c r="B421" s="48"/>
      <c r="C421" s="48">
        <v>1</v>
      </c>
      <c r="D421" s="48" t="s">
        <v>502</v>
      </c>
      <c r="E421" s="48">
        <v>2023</v>
      </c>
      <c r="F421" s="48" t="s">
        <v>419</v>
      </c>
      <c r="G421" s="49">
        <v>18000</v>
      </c>
    </row>
    <row r="422" spans="1:7" s="42" customFormat="1" ht="12.75">
      <c r="A422" s="48"/>
      <c r="B422" s="48"/>
      <c r="C422" s="48">
        <v>1</v>
      </c>
      <c r="D422" s="48" t="s">
        <v>503</v>
      </c>
      <c r="E422" s="48">
        <v>2023</v>
      </c>
      <c r="F422" s="48" t="s">
        <v>419</v>
      </c>
      <c r="G422" s="49">
        <v>9750</v>
      </c>
    </row>
    <row r="423" spans="1:7" s="42" customFormat="1" ht="12.75">
      <c r="A423" s="48"/>
      <c r="B423" s="48"/>
      <c r="C423" s="48">
        <v>1</v>
      </c>
      <c r="D423" s="48" t="s">
        <v>504</v>
      </c>
      <c r="E423" s="48">
        <v>2023</v>
      </c>
      <c r="F423" s="48" t="s">
        <v>361</v>
      </c>
      <c r="G423" s="49">
        <v>0</v>
      </c>
    </row>
    <row r="424" spans="1:7" s="42" customFormat="1" ht="12.75">
      <c r="A424" s="48"/>
      <c r="B424" s="48"/>
      <c r="C424" s="48">
        <v>1</v>
      </c>
      <c r="D424" s="48" t="s">
        <v>505</v>
      </c>
      <c r="E424" s="48">
        <v>2023</v>
      </c>
      <c r="F424" s="48" t="s">
        <v>506</v>
      </c>
      <c r="G424" s="49">
        <v>146752.35</v>
      </c>
    </row>
    <row r="425" spans="1:7" s="42" customFormat="1" ht="12.75">
      <c r="A425" s="48"/>
      <c r="B425" s="48"/>
      <c r="C425" s="48">
        <v>1</v>
      </c>
      <c r="D425" s="48" t="s">
        <v>507</v>
      </c>
      <c r="E425" s="48">
        <v>2023</v>
      </c>
      <c r="F425" s="48" t="s">
        <v>508</v>
      </c>
      <c r="G425" s="49">
        <v>73376.19</v>
      </c>
    </row>
    <row r="426" spans="1:7" s="42" customFormat="1" ht="12.75">
      <c r="A426" s="48"/>
      <c r="B426" s="48"/>
      <c r="C426" s="48">
        <v>1</v>
      </c>
      <c r="D426" s="48" t="s">
        <v>509</v>
      </c>
      <c r="E426" s="48">
        <v>2023</v>
      </c>
      <c r="F426" s="48" t="s">
        <v>510</v>
      </c>
      <c r="G426" s="49">
        <v>4500</v>
      </c>
    </row>
    <row r="427" spans="1:7" s="42" customFormat="1" ht="12.75">
      <c r="A427" s="48"/>
      <c r="B427" s="48"/>
      <c r="C427" s="48">
        <v>1</v>
      </c>
      <c r="D427" s="48" t="s">
        <v>511</v>
      </c>
      <c r="E427" s="48">
        <v>2023</v>
      </c>
      <c r="F427" s="48" t="s">
        <v>512</v>
      </c>
      <c r="G427" s="49">
        <v>2200</v>
      </c>
    </row>
    <row r="428" spans="1:7" s="42" customFormat="1" ht="12.75">
      <c r="A428" s="48"/>
      <c r="B428" s="48"/>
      <c r="C428" s="48"/>
      <c r="D428" s="48"/>
      <c r="E428" s="48"/>
      <c r="F428" s="48"/>
      <c r="G428" s="49"/>
    </row>
    <row r="429" spans="1:7" s="42" customFormat="1" ht="12.75" customHeight="1">
      <c r="A429" s="48"/>
      <c r="B429" s="48"/>
      <c r="C429" s="48"/>
      <c r="D429" s="48"/>
      <c r="E429" s="79" t="s">
        <v>513</v>
      </c>
      <c r="F429" s="79"/>
      <c r="G429" s="51">
        <f>SUM(G431:G435)</f>
        <v>141270.39</v>
      </c>
    </row>
    <row r="430" spans="1:7" s="42" customFormat="1" ht="12.75">
      <c r="A430" s="48"/>
      <c r="B430" s="48"/>
      <c r="G430" s="52"/>
    </row>
    <row r="431" spans="1:7" s="42" customFormat="1" ht="12.75">
      <c r="A431" s="48"/>
      <c r="B431" s="48"/>
      <c r="C431" s="48">
        <v>1</v>
      </c>
      <c r="D431" s="48" t="s">
        <v>514</v>
      </c>
      <c r="E431" s="48">
        <v>2023</v>
      </c>
      <c r="F431" s="48" t="s">
        <v>515</v>
      </c>
      <c r="G431" s="49">
        <v>10000</v>
      </c>
    </row>
    <row r="432" spans="1:7" s="42" customFormat="1" ht="12.75">
      <c r="A432" s="48"/>
      <c r="B432" s="48"/>
      <c r="C432" s="48">
        <v>1</v>
      </c>
      <c r="D432" s="48" t="s">
        <v>516</v>
      </c>
      <c r="E432" s="48">
        <v>2023</v>
      </c>
      <c r="F432" s="48" t="s">
        <v>415</v>
      </c>
      <c r="G432" s="49">
        <v>10000</v>
      </c>
    </row>
    <row r="433" spans="1:7" s="42" customFormat="1" ht="12.75" hidden="1">
      <c r="A433" s="48"/>
      <c r="B433" s="48"/>
      <c r="C433" s="48">
        <v>1</v>
      </c>
      <c r="D433" s="48" t="s">
        <v>517</v>
      </c>
      <c r="E433" s="48">
        <v>2023</v>
      </c>
      <c r="F433" s="48" t="s">
        <v>309</v>
      </c>
      <c r="G433" s="49"/>
    </row>
    <row r="434" spans="2:7" s="42" customFormat="1" ht="12.75">
      <c r="B434" s="48"/>
      <c r="C434" s="48">
        <v>1</v>
      </c>
      <c r="D434" s="48" t="s">
        <v>518</v>
      </c>
      <c r="E434" s="48">
        <v>2023</v>
      </c>
      <c r="F434" s="48" t="s">
        <v>519</v>
      </c>
      <c r="G434" s="49">
        <v>121020.39</v>
      </c>
    </row>
    <row r="435" spans="2:7" s="42" customFormat="1" ht="12.75">
      <c r="B435" s="48"/>
      <c r="C435" s="48">
        <v>1</v>
      </c>
      <c r="D435" s="48" t="s">
        <v>520</v>
      </c>
      <c r="E435" s="48">
        <v>2023</v>
      </c>
      <c r="F435" s="48" t="s">
        <v>521</v>
      </c>
      <c r="G435" s="49">
        <v>250</v>
      </c>
    </row>
    <row r="436" spans="2:7" s="42" customFormat="1" ht="12.75">
      <c r="B436" s="48"/>
      <c r="C436" s="50"/>
      <c r="D436" s="48"/>
      <c r="E436" s="48"/>
      <c r="F436" s="48"/>
      <c r="G436" s="49"/>
    </row>
    <row r="437" spans="2:7" s="42" customFormat="1" ht="12.75" customHeight="1">
      <c r="B437" s="48"/>
      <c r="C437" s="50"/>
      <c r="D437" s="48"/>
      <c r="E437" s="79" t="s">
        <v>138</v>
      </c>
      <c r="F437" s="79"/>
      <c r="G437" s="51">
        <f>SUM(G439:G456)</f>
        <v>128028.98999999999</v>
      </c>
    </row>
    <row r="438" spans="2:7" s="42" customFormat="1" ht="12.75">
      <c r="B438" s="48"/>
      <c r="C438" s="50"/>
      <c r="D438" s="48"/>
      <c r="E438" s="48"/>
      <c r="F438" s="48"/>
      <c r="G438" s="49"/>
    </row>
    <row r="439" spans="2:7" s="42" customFormat="1" ht="12.75">
      <c r="B439" s="48"/>
      <c r="C439" s="50">
        <v>1</v>
      </c>
      <c r="D439" s="48" t="s">
        <v>522</v>
      </c>
      <c r="E439" s="48">
        <v>2023</v>
      </c>
      <c r="F439" s="48" t="s">
        <v>253</v>
      </c>
      <c r="G439" s="49">
        <v>505.32</v>
      </c>
    </row>
    <row r="440" spans="2:7" s="42" customFormat="1" ht="12.75">
      <c r="B440" s="48"/>
      <c r="C440" s="50">
        <v>1</v>
      </c>
      <c r="D440" s="48" t="s">
        <v>523</v>
      </c>
      <c r="E440" s="48">
        <v>2023</v>
      </c>
      <c r="F440" s="48" t="s">
        <v>524</v>
      </c>
      <c r="G440" s="49">
        <v>5000</v>
      </c>
    </row>
    <row r="441" spans="2:7" s="42" customFormat="1" ht="12.75">
      <c r="B441" s="48"/>
      <c r="C441" s="48">
        <v>1</v>
      </c>
      <c r="D441" s="48" t="s">
        <v>525</v>
      </c>
      <c r="E441" s="48">
        <v>2023</v>
      </c>
      <c r="F441" s="48" t="s">
        <v>223</v>
      </c>
      <c r="G441" s="49">
        <v>200</v>
      </c>
    </row>
    <row r="442" spans="2:7" s="42" customFormat="1" ht="12.75">
      <c r="B442" s="48"/>
      <c r="C442" s="48">
        <v>1</v>
      </c>
      <c r="D442" s="48" t="s">
        <v>526</v>
      </c>
      <c r="E442" s="48">
        <v>2023</v>
      </c>
      <c r="F442" s="48" t="s">
        <v>527</v>
      </c>
      <c r="G442" s="49">
        <v>45</v>
      </c>
    </row>
    <row r="443" spans="2:7" s="42" customFormat="1" ht="12.75">
      <c r="B443" s="48"/>
      <c r="C443" s="48">
        <v>1</v>
      </c>
      <c r="D443" s="48" t="s">
        <v>528</v>
      </c>
      <c r="E443" s="48">
        <v>2023</v>
      </c>
      <c r="F443" s="48" t="s">
        <v>415</v>
      </c>
      <c r="G443" s="49">
        <v>2800</v>
      </c>
    </row>
    <row r="444" spans="2:7" s="42" customFormat="1" ht="12.75">
      <c r="B444" s="48"/>
      <c r="C444" s="48">
        <v>1</v>
      </c>
      <c r="D444" s="48" t="s">
        <v>529</v>
      </c>
      <c r="E444" s="48">
        <v>2023</v>
      </c>
      <c r="F444" s="48" t="s">
        <v>309</v>
      </c>
      <c r="G444" s="49">
        <v>0</v>
      </c>
    </row>
    <row r="445" spans="2:7" s="42" customFormat="1" ht="12.75">
      <c r="B445" s="48"/>
      <c r="C445" s="48">
        <v>1</v>
      </c>
      <c r="D445" s="48" t="s">
        <v>530</v>
      </c>
      <c r="E445" s="48">
        <v>2023</v>
      </c>
      <c r="F445" s="48" t="s">
        <v>531</v>
      </c>
      <c r="G445" s="49">
        <v>1180</v>
      </c>
    </row>
    <row r="446" spans="2:7" s="42" customFormat="1" ht="12.75">
      <c r="B446" s="48"/>
      <c r="C446" s="48">
        <v>1</v>
      </c>
      <c r="D446" s="48" t="s">
        <v>532</v>
      </c>
      <c r="E446" s="48">
        <v>2023</v>
      </c>
      <c r="F446" s="48" t="s">
        <v>533</v>
      </c>
      <c r="G446" s="49">
        <v>5485</v>
      </c>
    </row>
    <row r="447" spans="2:7" s="42" customFormat="1" ht="12.75">
      <c r="B447" s="48"/>
      <c r="C447" s="48">
        <v>1</v>
      </c>
      <c r="D447" s="48" t="s">
        <v>534</v>
      </c>
      <c r="E447" s="48">
        <v>2023</v>
      </c>
      <c r="F447" s="48" t="s">
        <v>535</v>
      </c>
      <c r="G447" s="49">
        <v>2179.92</v>
      </c>
    </row>
    <row r="448" spans="2:7" s="42" customFormat="1" ht="12.75">
      <c r="B448" s="48"/>
      <c r="C448" s="48">
        <v>1</v>
      </c>
      <c r="D448" s="48" t="s">
        <v>536</v>
      </c>
      <c r="E448" s="48">
        <v>2023</v>
      </c>
      <c r="F448" s="48" t="s">
        <v>537</v>
      </c>
      <c r="G448" s="49">
        <v>300</v>
      </c>
    </row>
    <row r="449" spans="2:7" s="42" customFormat="1" ht="12.75">
      <c r="B449" s="48"/>
      <c r="C449" s="48">
        <v>1</v>
      </c>
      <c r="D449" s="48" t="s">
        <v>538</v>
      </c>
      <c r="E449" s="48">
        <v>2023</v>
      </c>
      <c r="F449" s="48" t="s">
        <v>539</v>
      </c>
      <c r="G449" s="49">
        <v>1810</v>
      </c>
    </row>
    <row r="450" spans="2:7" s="42" customFormat="1" ht="12.75">
      <c r="B450" s="48"/>
      <c r="C450" s="48">
        <v>1</v>
      </c>
      <c r="D450" s="48" t="s">
        <v>540</v>
      </c>
      <c r="E450" s="48">
        <v>2023</v>
      </c>
      <c r="F450" s="48" t="s">
        <v>541</v>
      </c>
      <c r="G450" s="49">
        <v>0</v>
      </c>
    </row>
    <row r="451" spans="2:7" s="42" customFormat="1" ht="12.75">
      <c r="B451" s="48"/>
      <c r="C451" s="48">
        <v>1</v>
      </c>
      <c r="D451" s="48" t="s">
        <v>542</v>
      </c>
      <c r="E451" s="48">
        <v>2023</v>
      </c>
      <c r="F451" s="48" t="s">
        <v>543</v>
      </c>
      <c r="G451" s="49">
        <v>0</v>
      </c>
    </row>
    <row r="452" spans="2:7" s="42" customFormat="1" ht="12.75">
      <c r="B452" s="48"/>
      <c r="C452" s="48">
        <v>1</v>
      </c>
      <c r="D452" s="48" t="s">
        <v>544</v>
      </c>
      <c r="E452" s="48">
        <v>2023</v>
      </c>
      <c r="F452" s="48" t="s">
        <v>545</v>
      </c>
      <c r="G452" s="49">
        <v>39000</v>
      </c>
    </row>
    <row r="453" spans="2:7" s="42" customFormat="1" ht="12.75">
      <c r="B453" s="48"/>
      <c r="C453" s="48">
        <v>1</v>
      </c>
      <c r="D453" s="48" t="s">
        <v>546</v>
      </c>
      <c r="E453" s="48">
        <v>2023</v>
      </c>
      <c r="F453" s="48" t="s">
        <v>547</v>
      </c>
      <c r="G453" s="49">
        <v>44060</v>
      </c>
    </row>
    <row r="454" spans="2:7" s="42" customFormat="1" ht="12.75">
      <c r="B454" s="48"/>
      <c r="C454" s="48">
        <v>1</v>
      </c>
      <c r="D454" s="48" t="s">
        <v>548</v>
      </c>
      <c r="E454" s="48">
        <v>2023</v>
      </c>
      <c r="F454" s="48" t="s">
        <v>549</v>
      </c>
      <c r="G454" s="49">
        <v>18000</v>
      </c>
    </row>
    <row r="455" spans="2:7" s="42" customFormat="1" ht="12.75">
      <c r="B455" s="48"/>
      <c r="C455" s="48">
        <v>1</v>
      </c>
      <c r="D455" s="48" t="s">
        <v>550</v>
      </c>
      <c r="E455" s="48">
        <v>2023</v>
      </c>
      <c r="F455" s="48" t="s">
        <v>551</v>
      </c>
      <c r="G455" s="49">
        <v>6963.75</v>
      </c>
    </row>
    <row r="456" spans="2:7" s="42" customFormat="1" ht="12.75">
      <c r="B456" s="48"/>
      <c r="C456" s="48">
        <v>1</v>
      </c>
      <c r="D456" s="48" t="s">
        <v>552</v>
      </c>
      <c r="E456" s="48">
        <v>2023</v>
      </c>
      <c r="F456" s="48" t="s">
        <v>553</v>
      </c>
      <c r="G456" s="49">
        <v>500</v>
      </c>
    </row>
    <row r="457" spans="2:7" s="42" customFormat="1" ht="12.75">
      <c r="B457" s="48"/>
      <c r="C457" s="50"/>
      <c r="D457" s="48"/>
      <c r="E457" s="48"/>
      <c r="F457" s="48"/>
      <c r="G457" s="49"/>
    </row>
    <row r="458" spans="2:7" s="42" customFormat="1" ht="12.75" customHeight="1">
      <c r="B458" s="48"/>
      <c r="C458" s="50"/>
      <c r="D458" s="48"/>
      <c r="E458" s="79" t="s">
        <v>144</v>
      </c>
      <c r="F458" s="79"/>
      <c r="G458" s="51">
        <f>SUM(G460:G485)</f>
        <v>310520</v>
      </c>
    </row>
    <row r="459" spans="1:7" s="42" customFormat="1" ht="12.75">
      <c r="A459" s="53" t="s">
        <v>554</v>
      </c>
      <c r="B459" s="54" t="s">
        <v>214</v>
      </c>
      <c r="C459" s="50"/>
      <c r="D459" s="48"/>
      <c r="E459" s="48"/>
      <c r="F459" s="48"/>
      <c r="G459" s="49"/>
    </row>
    <row r="460" spans="1:7" s="42" customFormat="1" ht="12.75">
      <c r="A460" s="48"/>
      <c r="B460" s="48"/>
      <c r="C460" s="48">
        <v>1</v>
      </c>
      <c r="D460" s="48" t="s">
        <v>555</v>
      </c>
      <c r="E460" s="48">
        <v>2023</v>
      </c>
      <c r="F460" s="48" t="s">
        <v>556</v>
      </c>
      <c r="G460" s="49">
        <v>6000</v>
      </c>
    </row>
    <row r="461" spans="1:7" s="42" customFormat="1" ht="12.75">
      <c r="A461" s="48"/>
      <c r="B461" s="48"/>
      <c r="C461" s="48">
        <v>1</v>
      </c>
      <c r="D461" s="48" t="s">
        <v>557</v>
      </c>
      <c r="E461" s="48">
        <v>2023</v>
      </c>
      <c r="F461" s="48" t="s">
        <v>255</v>
      </c>
      <c r="G461" s="49">
        <v>4000</v>
      </c>
    </row>
    <row r="462" spans="1:7" s="42" customFormat="1" ht="12.75">
      <c r="A462" s="48"/>
      <c r="B462" s="48"/>
      <c r="C462" s="48">
        <v>1</v>
      </c>
      <c r="D462" s="48" t="s">
        <v>558</v>
      </c>
      <c r="E462" s="48">
        <v>2023</v>
      </c>
      <c r="F462" s="48" t="s">
        <v>255</v>
      </c>
      <c r="G462" s="49">
        <v>15000</v>
      </c>
    </row>
    <row r="463" spans="1:7" s="42" customFormat="1" ht="12.75">
      <c r="A463" s="48"/>
      <c r="B463" s="48"/>
      <c r="C463" s="48">
        <v>1</v>
      </c>
      <c r="D463" s="48" t="s">
        <v>559</v>
      </c>
      <c r="E463" s="48">
        <v>2023</v>
      </c>
      <c r="F463" s="48" t="s">
        <v>223</v>
      </c>
      <c r="G463" s="49">
        <v>800</v>
      </c>
    </row>
    <row r="464" spans="1:7" s="42" customFormat="1" ht="12.75">
      <c r="A464" s="48"/>
      <c r="B464" s="48"/>
      <c r="C464" s="48">
        <v>1</v>
      </c>
      <c r="D464" s="48" t="s">
        <v>560</v>
      </c>
      <c r="E464" s="48">
        <v>2023</v>
      </c>
      <c r="F464" s="48" t="s">
        <v>561</v>
      </c>
      <c r="G464" s="49">
        <v>18000</v>
      </c>
    </row>
    <row r="465" spans="1:7" s="42" customFormat="1" ht="12.75">
      <c r="A465" s="48"/>
      <c r="B465" s="48"/>
      <c r="C465" s="48">
        <v>1</v>
      </c>
      <c r="D465" s="48" t="s">
        <v>562</v>
      </c>
      <c r="E465" s="48">
        <v>2023</v>
      </c>
      <c r="F465" s="48" t="s">
        <v>561</v>
      </c>
      <c r="G465" s="49">
        <v>6000</v>
      </c>
    </row>
    <row r="466" spans="1:7" s="42" customFormat="1" ht="12.75">
      <c r="A466" s="48"/>
      <c r="B466" s="48"/>
      <c r="C466" s="48">
        <v>1</v>
      </c>
      <c r="D466" s="48" t="s">
        <v>563</v>
      </c>
      <c r="E466" s="48">
        <v>2023</v>
      </c>
      <c r="F466" s="48" t="s">
        <v>564</v>
      </c>
      <c r="G466" s="49">
        <v>1000</v>
      </c>
    </row>
    <row r="467" spans="1:7" s="42" customFormat="1" ht="12.75">
      <c r="A467" s="48"/>
      <c r="B467" s="48"/>
      <c r="C467" s="48">
        <v>1</v>
      </c>
      <c r="D467" s="48" t="s">
        <v>565</v>
      </c>
      <c r="E467" s="48">
        <v>2023</v>
      </c>
      <c r="F467" s="48" t="s">
        <v>309</v>
      </c>
      <c r="G467" s="49">
        <v>720</v>
      </c>
    </row>
    <row r="468" spans="1:7" s="42" customFormat="1" ht="12.75">
      <c r="A468" s="48"/>
      <c r="B468" s="48"/>
      <c r="C468" s="48">
        <v>1</v>
      </c>
      <c r="D468" s="48" t="s">
        <v>566</v>
      </c>
      <c r="E468" s="48">
        <v>2023</v>
      </c>
      <c r="F468" s="48" t="s">
        <v>567</v>
      </c>
      <c r="G468" s="49">
        <v>4000</v>
      </c>
    </row>
    <row r="469" spans="1:7" s="42" customFormat="1" ht="12.75">
      <c r="A469" s="48"/>
      <c r="B469" s="48"/>
      <c r="C469" s="48">
        <v>1</v>
      </c>
      <c r="D469" s="48" t="s">
        <v>568</v>
      </c>
      <c r="E469" s="48">
        <v>2023</v>
      </c>
      <c r="F469" s="48" t="s">
        <v>569</v>
      </c>
      <c r="G469" s="49">
        <v>0</v>
      </c>
    </row>
    <row r="470" spans="1:7" s="42" customFormat="1" ht="12.75">
      <c r="A470" s="48"/>
      <c r="B470" s="48"/>
      <c r="C470" s="48">
        <v>1</v>
      </c>
      <c r="D470" s="48" t="s">
        <v>570</v>
      </c>
      <c r="E470" s="48">
        <v>2023</v>
      </c>
      <c r="F470" s="48" t="s">
        <v>533</v>
      </c>
      <c r="G470" s="49">
        <v>60000</v>
      </c>
    </row>
    <row r="471" spans="1:7" s="42" customFormat="1" ht="12.75">
      <c r="A471" s="48"/>
      <c r="B471" s="48"/>
      <c r="C471" s="48">
        <v>1</v>
      </c>
      <c r="D471" s="48" t="s">
        <v>571</v>
      </c>
      <c r="E471" s="48">
        <v>2023</v>
      </c>
      <c r="F471" s="48" t="s">
        <v>572</v>
      </c>
      <c r="G471" s="49">
        <v>15000</v>
      </c>
    </row>
    <row r="472" spans="1:7" s="42" customFormat="1" ht="12.75" hidden="1">
      <c r="A472" s="48"/>
      <c r="B472" s="48"/>
      <c r="C472" s="48">
        <v>1</v>
      </c>
      <c r="D472" s="48" t="s">
        <v>573</v>
      </c>
      <c r="E472" s="48">
        <v>2023</v>
      </c>
      <c r="F472" s="48" t="s">
        <v>574</v>
      </c>
      <c r="G472" s="49">
        <v>0</v>
      </c>
    </row>
    <row r="473" spans="1:7" s="42" customFormat="1" ht="12.75">
      <c r="A473" s="48"/>
      <c r="B473" s="48"/>
      <c r="C473" s="48">
        <v>1</v>
      </c>
      <c r="D473" s="48" t="s">
        <v>575</v>
      </c>
      <c r="E473" s="48">
        <v>2023</v>
      </c>
      <c r="F473" s="48" t="s">
        <v>576</v>
      </c>
      <c r="G473" s="49">
        <v>31000</v>
      </c>
    </row>
    <row r="474" spans="1:7" s="42" customFormat="1" ht="12.75" hidden="1">
      <c r="A474" s="48"/>
      <c r="B474" s="48"/>
      <c r="C474" s="48">
        <v>1</v>
      </c>
      <c r="D474" s="48" t="s">
        <v>577</v>
      </c>
      <c r="E474" s="48">
        <v>2023</v>
      </c>
      <c r="F474" s="48" t="s">
        <v>578</v>
      </c>
      <c r="G474" s="49">
        <v>0</v>
      </c>
    </row>
    <row r="475" spans="1:7" s="42" customFormat="1" ht="12.75" hidden="1">
      <c r="A475" s="48"/>
      <c r="B475" s="48"/>
      <c r="C475" s="48">
        <v>1</v>
      </c>
      <c r="D475" s="48" t="s">
        <v>579</v>
      </c>
      <c r="E475" s="48">
        <v>2023</v>
      </c>
      <c r="F475" s="48" t="s">
        <v>580</v>
      </c>
      <c r="G475" s="49">
        <v>0</v>
      </c>
    </row>
    <row r="476" spans="1:7" s="42" customFormat="1" ht="12.75">
      <c r="A476" s="48"/>
      <c r="B476" s="48"/>
      <c r="C476" s="48">
        <v>1</v>
      </c>
      <c r="D476" s="48" t="s">
        <v>581</v>
      </c>
      <c r="E476" s="48">
        <v>2023</v>
      </c>
      <c r="F476" s="48" t="s">
        <v>582</v>
      </c>
      <c r="G476" s="49">
        <v>300</v>
      </c>
    </row>
    <row r="477" spans="1:7" s="42" customFormat="1" ht="12.75">
      <c r="A477" s="48"/>
      <c r="B477" s="48"/>
      <c r="C477" s="48">
        <v>1</v>
      </c>
      <c r="D477" s="48" t="s">
        <v>583</v>
      </c>
      <c r="E477" s="48">
        <v>2023</v>
      </c>
      <c r="F477" s="48" t="s">
        <v>584</v>
      </c>
      <c r="G477" s="49">
        <v>3500</v>
      </c>
    </row>
    <row r="478" spans="1:7" s="42" customFormat="1" ht="12.75">
      <c r="A478" s="48"/>
      <c r="B478" s="48"/>
      <c r="C478" s="48">
        <v>1</v>
      </c>
      <c r="D478" s="48" t="s">
        <v>585</v>
      </c>
      <c r="E478" s="48">
        <v>2023</v>
      </c>
      <c r="F478" s="48" t="s">
        <v>586</v>
      </c>
      <c r="G478" s="49">
        <v>30000</v>
      </c>
    </row>
    <row r="479" spans="1:7" s="42" customFormat="1" ht="12.75">
      <c r="A479" s="48"/>
      <c r="B479" s="48"/>
      <c r="C479" s="48">
        <v>1</v>
      </c>
      <c r="D479" s="48" t="s">
        <v>587</v>
      </c>
      <c r="E479" s="48">
        <v>2023</v>
      </c>
      <c r="F479" s="48" t="s">
        <v>588</v>
      </c>
      <c r="G479" s="49">
        <v>63000</v>
      </c>
    </row>
    <row r="480" spans="1:7" s="42" customFormat="1" ht="12.75">
      <c r="A480" s="48"/>
      <c r="B480" s="48"/>
      <c r="C480" s="48">
        <v>1</v>
      </c>
      <c r="D480" s="48" t="s">
        <v>589</v>
      </c>
      <c r="E480" s="48">
        <v>2023</v>
      </c>
      <c r="F480" s="48" t="s">
        <v>590</v>
      </c>
      <c r="G480" s="49">
        <v>8000</v>
      </c>
    </row>
    <row r="481" spans="1:7" s="42" customFormat="1" ht="12.75">
      <c r="A481" s="48"/>
      <c r="B481" s="48"/>
      <c r="C481" s="48">
        <v>1</v>
      </c>
      <c r="D481" s="48" t="s">
        <v>591</v>
      </c>
      <c r="E481" s="48">
        <v>2023</v>
      </c>
      <c r="F481" s="48" t="s">
        <v>592</v>
      </c>
      <c r="G481" s="49">
        <v>0</v>
      </c>
    </row>
    <row r="482" spans="1:7" s="42" customFormat="1" ht="12.75">
      <c r="A482" s="48"/>
      <c r="B482" s="48"/>
      <c r="C482" s="48">
        <v>1</v>
      </c>
      <c r="D482" s="48" t="s">
        <v>593</v>
      </c>
      <c r="E482" s="48">
        <v>2023</v>
      </c>
      <c r="F482" s="48" t="s">
        <v>594</v>
      </c>
      <c r="G482" s="49">
        <v>6000</v>
      </c>
    </row>
    <row r="483" spans="1:7" s="42" customFormat="1" ht="12.75">
      <c r="A483" s="48"/>
      <c r="B483" s="48"/>
      <c r="C483" s="48">
        <v>1</v>
      </c>
      <c r="D483" s="48" t="s">
        <v>595</v>
      </c>
      <c r="E483" s="48">
        <v>2023</v>
      </c>
      <c r="F483" s="48" t="s">
        <v>596</v>
      </c>
      <c r="G483" s="49">
        <v>30000</v>
      </c>
    </row>
    <row r="484" spans="1:7" s="42" customFormat="1" ht="12.75">
      <c r="A484" s="48"/>
      <c r="B484" s="48"/>
      <c r="C484" s="48">
        <v>1</v>
      </c>
      <c r="D484" s="48" t="s">
        <v>597</v>
      </c>
      <c r="E484" s="48">
        <v>2023</v>
      </c>
      <c r="F484" s="48" t="s">
        <v>598</v>
      </c>
      <c r="G484" s="49">
        <v>8000</v>
      </c>
    </row>
    <row r="485" spans="1:7" s="42" customFormat="1" ht="12.75">
      <c r="A485" s="48"/>
      <c r="B485" s="48"/>
      <c r="C485" s="48">
        <v>1</v>
      </c>
      <c r="D485" s="48" t="s">
        <v>599</v>
      </c>
      <c r="E485" s="48">
        <v>2023</v>
      </c>
      <c r="F485" s="48" t="s">
        <v>249</v>
      </c>
      <c r="G485" s="49">
        <v>200</v>
      </c>
    </row>
    <row r="486" spans="1:7" s="42" customFormat="1" ht="12.75">
      <c r="A486" s="48"/>
      <c r="B486" s="48"/>
      <c r="C486" s="48"/>
      <c r="D486" s="48"/>
      <c r="E486" s="48"/>
      <c r="F486" s="48"/>
      <c r="G486" s="49"/>
    </row>
    <row r="487" spans="1:7" s="42" customFormat="1" ht="12.75" customHeight="1">
      <c r="A487" s="48"/>
      <c r="B487" s="48"/>
      <c r="C487" s="48"/>
      <c r="D487" s="48"/>
      <c r="E487" s="79" t="s">
        <v>157</v>
      </c>
      <c r="F487" s="79"/>
      <c r="G487" s="51">
        <f>SUM(G489:G499)</f>
        <v>45258.36</v>
      </c>
    </row>
    <row r="488" spans="1:7" s="42" customFormat="1" ht="12.75">
      <c r="A488" s="48"/>
      <c r="B488" s="48"/>
      <c r="C488" s="48"/>
      <c r="D488" s="48"/>
      <c r="E488" s="48"/>
      <c r="F488" s="48"/>
      <c r="G488" s="49"/>
    </row>
    <row r="489" spans="1:7" s="42" customFormat="1" ht="12.75">
      <c r="A489" s="48"/>
      <c r="B489" s="48"/>
      <c r="C489" s="48">
        <v>1</v>
      </c>
      <c r="D489" s="48" t="s">
        <v>600</v>
      </c>
      <c r="E489" s="48">
        <v>2023</v>
      </c>
      <c r="F489" s="48" t="s">
        <v>253</v>
      </c>
      <c r="G489" s="49">
        <v>619.68</v>
      </c>
    </row>
    <row r="490" spans="1:7" s="42" customFormat="1" ht="12.75">
      <c r="A490" s="48"/>
      <c r="B490" s="48"/>
      <c r="C490" s="48">
        <v>1</v>
      </c>
      <c r="D490" s="48" t="s">
        <v>601</v>
      </c>
      <c r="E490" s="48">
        <v>2023</v>
      </c>
      <c r="F490" s="48" t="s">
        <v>602</v>
      </c>
      <c r="G490" s="49">
        <v>2000</v>
      </c>
    </row>
    <row r="491" spans="1:7" s="42" customFormat="1" ht="12.75">
      <c r="A491" s="48"/>
      <c r="B491" s="48"/>
      <c r="C491" s="48">
        <v>1</v>
      </c>
      <c r="D491" s="48" t="s">
        <v>603</v>
      </c>
      <c r="E491" s="48">
        <v>2023</v>
      </c>
      <c r="F491" s="48" t="s">
        <v>604</v>
      </c>
      <c r="G491" s="49">
        <v>300</v>
      </c>
    </row>
    <row r="492" spans="1:7" s="42" customFormat="1" ht="12.75">
      <c r="A492" s="48"/>
      <c r="B492" s="48"/>
      <c r="C492" s="48">
        <v>1</v>
      </c>
      <c r="D492" s="48" t="s">
        <v>605</v>
      </c>
      <c r="E492" s="48">
        <v>2023</v>
      </c>
      <c r="F492" s="48" t="s">
        <v>606</v>
      </c>
      <c r="G492" s="49">
        <v>100</v>
      </c>
    </row>
    <row r="493" spans="1:7" s="42" customFormat="1" ht="12.75">
      <c r="A493" s="48"/>
      <c r="B493" s="48"/>
      <c r="C493" s="48">
        <v>1</v>
      </c>
      <c r="D493" s="48" t="s">
        <v>607</v>
      </c>
      <c r="E493" s="48">
        <v>2023</v>
      </c>
      <c r="F493" s="48" t="s">
        <v>223</v>
      </c>
      <c r="G493" s="49">
        <v>800</v>
      </c>
    </row>
    <row r="494" spans="1:7" s="42" customFormat="1" ht="12.75">
      <c r="A494" s="48"/>
      <c r="B494" s="48"/>
      <c r="C494" s="48">
        <v>1</v>
      </c>
      <c r="D494" s="48" t="s">
        <v>608</v>
      </c>
      <c r="E494" s="48">
        <v>2023</v>
      </c>
      <c r="F494" s="48" t="s">
        <v>609</v>
      </c>
      <c r="G494" s="49">
        <v>5000</v>
      </c>
    </row>
    <row r="495" spans="1:7" s="42" customFormat="1" ht="12.75">
      <c r="A495" s="48"/>
      <c r="B495" s="48"/>
      <c r="C495" s="48">
        <v>1</v>
      </c>
      <c r="D495" s="48" t="s">
        <v>610</v>
      </c>
      <c r="E495" s="48">
        <v>2023</v>
      </c>
      <c r="F495" s="48" t="s">
        <v>611</v>
      </c>
      <c r="G495" s="49">
        <v>9500</v>
      </c>
    </row>
    <row r="496" spans="1:7" s="42" customFormat="1" ht="12.75">
      <c r="A496" s="48"/>
      <c r="B496" s="48"/>
      <c r="C496" s="48">
        <v>1</v>
      </c>
      <c r="D496" s="48" t="s">
        <v>612</v>
      </c>
      <c r="E496" s="48">
        <v>2023</v>
      </c>
      <c r="F496" s="48" t="s">
        <v>613</v>
      </c>
      <c r="G496" s="49">
        <v>120.1</v>
      </c>
    </row>
    <row r="497" spans="1:7" s="42" customFormat="1" ht="12.75">
      <c r="A497" s="48"/>
      <c r="B497" s="48"/>
      <c r="C497" s="48">
        <v>1</v>
      </c>
      <c r="D497" s="48" t="s">
        <v>614</v>
      </c>
      <c r="E497" s="48">
        <v>2023</v>
      </c>
      <c r="F497" s="48" t="s">
        <v>389</v>
      </c>
      <c r="G497" s="49">
        <v>25718.58</v>
      </c>
    </row>
    <row r="498" spans="2:7" s="42" customFormat="1" ht="12.75">
      <c r="B498" s="48"/>
      <c r="C498" s="48">
        <v>1</v>
      </c>
      <c r="D498" s="48" t="s">
        <v>615</v>
      </c>
      <c r="E498" s="48">
        <v>2023</v>
      </c>
      <c r="F498" s="48" t="s">
        <v>616</v>
      </c>
      <c r="G498" s="49">
        <v>1000</v>
      </c>
    </row>
    <row r="499" spans="2:7" s="42" customFormat="1" ht="12.75">
      <c r="B499" s="48"/>
      <c r="C499" s="48">
        <v>1</v>
      </c>
      <c r="D499" s="48" t="s">
        <v>617</v>
      </c>
      <c r="E499" s="48">
        <v>2023</v>
      </c>
      <c r="F499" s="48" t="s">
        <v>249</v>
      </c>
      <c r="G499" s="49">
        <v>100</v>
      </c>
    </row>
    <row r="500" spans="2:7" s="42" customFormat="1" ht="12.75">
      <c r="B500" s="48"/>
      <c r="C500" s="50"/>
      <c r="D500" s="48"/>
      <c r="E500" s="48"/>
      <c r="F500" s="48"/>
      <c r="G500" s="49"/>
    </row>
    <row r="501" spans="2:7" s="42" customFormat="1" ht="12.75" customHeight="1">
      <c r="B501" s="48"/>
      <c r="C501" s="50"/>
      <c r="D501" s="48"/>
      <c r="E501" s="79" t="s">
        <v>161</v>
      </c>
      <c r="F501" s="79"/>
      <c r="G501" s="51">
        <f>SUM(G503:G510)</f>
        <v>85887.63</v>
      </c>
    </row>
    <row r="502" spans="2:7" s="42" customFormat="1" ht="12.75">
      <c r="B502" s="48"/>
      <c r="C502" s="50"/>
      <c r="D502" s="48"/>
      <c r="E502" s="48"/>
      <c r="F502" s="48"/>
      <c r="G502" s="49"/>
    </row>
    <row r="503" spans="2:7" s="42" customFormat="1" ht="12.75">
      <c r="B503" s="48"/>
      <c r="C503" s="48">
        <v>1</v>
      </c>
      <c r="D503" s="48" t="s">
        <v>618</v>
      </c>
      <c r="E503" s="48">
        <v>2023</v>
      </c>
      <c r="F503" s="48" t="s">
        <v>619</v>
      </c>
      <c r="G503" s="49">
        <v>5000</v>
      </c>
    </row>
    <row r="504" spans="2:7" s="42" customFormat="1" ht="12.75">
      <c r="B504" s="48"/>
      <c r="C504" s="48">
        <v>1</v>
      </c>
      <c r="D504" s="48" t="s">
        <v>620</v>
      </c>
      <c r="E504" s="48">
        <v>2023</v>
      </c>
      <c r="F504" s="48" t="s">
        <v>621</v>
      </c>
      <c r="G504" s="49">
        <v>2500</v>
      </c>
    </row>
    <row r="505" spans="2:7" s="42" customFormat="1" ht="12.75">
      <c r="B505" s="48"/>
      <c r="C505" s="48">
        <v>1</v>
      </c>
      <c r="D505" s="48" t="s">
        <v>622</v>
      </c>
      <c r="E505" s="48">
        <v>2023</v>
      </c>
      <c r="F505" s="48" t="s">
        <v>223</v>
      </c>
      <c r="G505" s="49">
        <v>600</v>
      </c>
    </row>
    <row r="506" spans="2:7" s="42" customFormat="1" ht="12.75">
      <c r="B506" s="48"/>
      <c r="C506" s="48">
        <v>1</v>
      </c>
      <c r="D506" s="48" t="s">
        <v>623</v>
      </c>
      <c r="E506" s="48">
        <v>2023</v>
      </c>
      <c r="F506" s="48" t="s">
        <v>624</v>
      </c>
      <c r="G506" s="49">
        <v>9800</v>
      </c>
    </row>
    <row r="507" spans="2:7" s="42" customFormat="1" ht="12.75">
      <c r="B507" s="48"/>
      <c r="C507" s="48">
        <v>1</v>
      </c>
      <c r="D507" s="48" t="s">
        <v>625</v>
      </c>
      <c r="E507" s="48">
        <v>2023</v>
      </c>
      <c r="F507" s="48" t="s">
        <v>626</v>
      </c>
      <c r="G507" s="49">
        <v>40000</v>
      </c>
    </row>
    <row r="508" spans="2:7" s="42" customFormat="1" ht="12.75">
      <c r="B508" s="48"/>
      <c r="C508" s="48">
        <v>1</v>
      </c>
      <c r="D508" s="48" t="s">
        <v>627</v>
      </c>
      <c r="E508" s="48">
        <v>2023</v>
      </c>
      <c r="F508" s="48" t="s">
        <v>628</v>
      </c>
      <c r="G508" s="49">
        <v>10000</v>
      </c>
    </row>
    <row r="509" spans="2:7" s="42" customFormat="1" ht="12.75">
      <c r="B509" s="48"/>
      <c r="C509" s="48">
        <v>1</v>
      </c>
      <c r="D509" s="48" t="s">
        <v>629</v>
      </c>
      <c r="E509" s="48">
        <v>2023</v>
      </c>
      <c r="F509" s="48" t="s">
        <v>389</v>
      </c>
      <c r="G509" s="49">
        <v>17787.63</v>
      </c>
    </row>
    <row r="510" spans="2:7" s="42" customFormat="1" ht="12.75">
      <c r="B510" s="48"/>
      <c r="C510" s="48">
        <v>1</v>
      </c>
      <c r="D510" s="48" t="s">
        <v>630</v>
      </c>
      <c r="E510" s="48">
        <v>2023</v>
      </c>
      <c r="F510" s="48" t="s">
        <v>249</v>
      </c>
      <c r="G510" s="49">
        <v>200</v>
      </c>
    </row>
    <row r="511" spans="2:7" s="42" customFormat="1" ht="12.75">
      <c r="B511" s="48"/>
      <c r="C511" s="48"/>
      <c r="D511" s="48"/>
      <c r="E511" s="48"/>
      <c r="F511" s="48"/>
      <c r="G511" s="49"/>
    </row>
    <row r="512" spans="2:7" s="42" customFormat="1" ht="12.75" customHeight="1">
      <c r="B512" s="48"/>
      <c r="C512" s="48"/>
      <c r="D512" s="48"/>
      <c r="E512" s="79" t="s">
        <v>166</v>
      </c>
      <c r="F512" s="79"/>
      <c r="G512" s="51">
        <f>SUM(G514:G522)</f>
        <v>9368</v>
      </c>
    </row>
    <row r="513" spans="2:7" s="42" customFormat="1" ht="12.75">
      <c r="B513" s="48"/>
      <c r="C513" s="50"/>
      <c r="D513" s="48"/>
      <c r="E513" s="48"/>
      <c r="F513" s="48"/>
      <c r="G513" s="49"/>
    </row>
    <row r="514" spans="2:7" s="42" customFormat="1" ht="12.75">
      <c r="B514" s="48"/>
      <c r="C514" s="48">
        <v>1</v>
      </c>
      <c r="D514" s="48" t="s">
        <v>631</v>
      </c>
      <c r="E514" s="48">
        <v>2023</v>
      </c>
      <c r="F514" s="48" t="s">
        <v>604</v>
      </c>
      <c r="G514" s="49">
        <v>2000</v>
      </c>
    </row>
    <row r="515" spans="2:7" s="42" customFormat="1" ht="12.75">
      <c r="B515" s="48"/>
      <c r="C515" s="48">
        <v>1</v>
      </c>
      <c r="D515" s="48" t="s">
        <v>632</v>
      </c>
      <c r="E515" s="48">
        <v>2023</v>
      </c>
      <c r="F515" s="48" t="s">
        <v>633</v>
      </c>
      <c r="G515" s="49">
        <v>2000</v>
      </c>
    </row>
    <row r="516" spans="2:7" s="42" customFormat="1" ht="12.75">
      <c r="B516" s="48"/>
      <c r="C516" s="48">
        <v>1</v>
      </c>
      <c r="D516" s="48" t="s">
        <v>634</v>
      </c>
      <c r="E516" s="48">
        <v>2023</v>
      </c>
      <c r="F516" s="48" t="s">
        <v>361</v>
      </c>
      <c r="G516" s="49">
        <v>1300</v>
      </c>
    </row>
    <row r="517" spans="2:7" s="42" customFormat="1" ht="12.75">
      <c r="B517" s="48"/>
      <c r="C517" s="48">
        <v>1</v>
      </c>
      <c r="D517" s="48" t="s">
        <v>635</v>
      </c>
      <c r="E517" s="48">
        <v>2023</v>
      </c>
      <c r="F517" s="48" t="s">
        <v>363</v>
      </c>
      <c r="G517" s="49">
        <v>1000</v>
      </c>
    </row>
    <row r="518" spans="2:7" s="42" customFormat="1" ht="12.75">
      <c r="B518" s="48"/>
      <c r="C518" s="48">
        <v>1</v>
      </c>
      <c r="D518" s="48" t="s">
        <v>636</v>
      </c>
      <c r="E518" s="48">
        <v>2023</v>
      </c>
      <c r="F518" s="48" t="s">
        <v>366</v>
      </c>
      <c r="G518" s="49">
        <v>2000</v>
      </c>
    </row>
    <row r="519" spans="2:7" s="42" customFormat="1" ht="12.75">
      <c r="B519" s="48"/>
      <c r="C519" s="48">
        <v>1</v>
      </c>
      <c r="D519" s="48" t="s">
        <v>637</v>
      </c>
      <c r="E519" s="48">
        <v>2023</v>
      </c>
      <c r="F519" s="48" t="s">
        <v>309</v>
      </c>
      <c r="G519" s="49">
        <v>350</v>
      </c>
    </row>
    <row r="520" spans="2:7" s="42" customFormat="1" ht="12.75" customHeight="1">
      <c r="B520" s="48"/>
      <c r="C520" s="48">
        <v>1</v>
      </c>
      <c r="D520" s="48" t="s">
        <v>638</v>
      </c>
      <c r="E520" s="48">
        <v>2023</v>
      </c>
      <c r="F520" s="48" t="s">
        <v>272</v>
      </c>
      <c r="G520" s="49">
        <v>255</v>
      </c>
    </row>
    <row r="521" spans="2:7" s="42" customFormat="1" ht="12.75" customHeight="1">
      <c r="B521" s="48"/>
      <c r="C521" s="48">
        <v>1</v>
      </c>
      <c r="D521" s="48" t="s">
        <v>639</v>
      </c>
      <c r="E521" s="48">
        <v>2023</v>
      </c>
      <c r="F521" s="48" t="s">
        <v>227</v>
      </c>
      <c r="G521" s="49">
        <v>363</v>
      </c>
    </row>
    <row r="522" spans="2:7" s="42" customFormat="1" ht="12.75" customHeight="1">
      <c r="B522" s="48"/>
      <c r="C522" s="48">
        <v>1</v>
      </c>
      <c r="D522" s="48" t="s">
        <v>640</v>
      </c>
      <c r="E522" s="48">
        <v>2023</v>
      </c>
      <c r="F522" s="48" t="s">
        <v>249</v>
      </c>
      <c r="G522" s="49">
        <v>100</v>
      </c>
    </row>
    <row r="523" spans="2:7" s="42" customFormat="1" ht="12.75" customHeight="1">
      <c r="B523" s="48"/>
      <c r="C523" s="48"/>
      <c r="D523" s="48"/>
      <c r="E523" s="48"/>
      <c r="F523" s="48"/>
      <c r="G523" s="49"/>
    </row>
    <row r="524" spans="2:7" s="42" customFormat="1" ht="12.75" customHeight="1">
      <c r="B524" s="48"/>
      <c r="C524" s="48"/>
      <c r="D524" s="48"/>
      <c r="E524" s="79" t="s">
        <v>171</v>
      </c>
      <c r="F524" s="79"/>
      <c r="G524" s="51">
        <f>SUM(G526:G537)</f>
        <v>394072</v>
      </c>
    </row>
    <row r="525" spans="2:7" s="42" customFormat="1" ht="12.75" customHeight="1">
      <c r="B525" s="48"/>
      <c r="C525" s="48"/>
      <c r="D525" s="48"/>
      <c r="E525" s="48"/>
      <c r="F525" s="48"/>
      <c r="G525" s="49"/>
    </row>
    <row r="526" spans="2:7" s="42" customFormat="1" ht="12.75" customHeight="1">
      <c r="B526" s="48"/>
      <c r="C526" s="48">
        <v>1</v>
      </c>
      <c r="D526" s="48" t="s">
        <v>641</v>
      </c>
      <c r="E526" s="48">
        <v>2023</v>
      </c>
      <c r="F526" s="48" t="s">
        <v>642</v>
      </c>
      <c r="G526" s="49">
        <v>420</v>
      </c>
    </row>
    <row r="527" spans="2:7" s="42" customFormat="1" ht="12.75" customHeight="1">
      <c r="B527" s="48"/>
      <c r="C527" s="48">
        <v>1</v>
      </c>
      <c r="D527" s="48" t="s">
        <v>643</v>
      </c>
      <c r="E527" s="48">
        <v>2023</v>
      </c>
      <c r="F527" s="48" t="s">
        <v>644</v>
      </c>
      <c r="G527" s="49">
        <v>15000</v>
      </c>
    </row>
    <row r="528" spans="2:7" s="42" customFormat="1" ht="12.75" customHeight="1">
      <c r="B528" s="48"/>
      <c r="C528" s="48">
        <v>1</v>
      </c>
      <c r="D528" s="48" t="s">
        <v>645</v>
      </c>
      <c r="E528" s="48">
        <v>2023</v>
      </c>
      <c r="F528" s="48" t="s">
        <v>646</v>
      </c>
      <c r="G528" s="49">
        <v>15000</v>
      </c>
    </row>
    <row r="529" spans="2:7" s="42" customFormat="1" ht="12.75" customHeight="1">
      <c r="B529" s="48"/>
      <c r="C529" s="48">
        <v>1</v>
      </c>
      <c r="D529" s="48" t="s">
        <v>647</v>
      </c>
      <c r="E529" s="48">
        <v>2023</v>
      </c>
      <c r="F529" s="48" t="s">
        <v>648</v>
      </c>
      <c r="G529" s="49">
        <v>10200</v>
      </c>
    </row>
    <row r="530" spans="2:7" s="42" customFormat="1" ht="12.75">
      <c r="B530" s="48"/>
      <c r="C530" s="48">
        <v>1</v>
      </c>
      <c r="D530" s="48" t="s">
        <v>649</v>
      </c>
      <c r="E530" s="48">
        <v>2023</v>
      </c>
      <c r="F530" s="48" t="s">
        <v>650</v>
      </c>
      <c r="G530" s="49">
        <v>0</v>
      </c>
    </row>
    <row r="531" spans="2:7" s="42" customFormat="1" ht="12.75">
      <c r="B531" s="48"/>
      <c r="C531" s="48">
        <v>1</v>
      </c>
      <c r="D531" s="48" t="s">
        <v>651</v>
      </c>
      <c r="E531" s="48">
        <v>2023</v>
      </c>
      <c r="F531" s="48" t="s">
        <v>652</v>
      </c>
      <c r="G531" s="49">
        <v>1452</v>
      </c>
    </row>
    <row r="532" spans="2:7" s="42" customFormat="1" ht="12.75">
      <c r="B532" s="48"/>
      <c r="C532" s="48">
        <v>1</v>
      </c>
      <c r="D532" s="48" t="s">
        <v>653</v>
      </c>
      <c r="E532" s="48">
        <v>2023</v>
      </c>
      <c r="F532" s="48" t="s">
        <v>654</v>
      </c>
      <c r="G532" s="49">
        <v>0</v>
      </c>
    </row>
    <row r="533" spans="2:7" s="42" customFormat="1" ht="12.75" customHeight="1">
      <c r="B533" s="48"/>
      <c r="C533" s="48">
        <v>1</v>
      </c>
      <c r="D533" s="48" t="s">
        <v>655</v>
      </c>
      <c r="E533" s="48">
        <v>2023</v>
      </c>
      <c r="F533" s="48" t="s">
        <v>656</v>
      </c>
      <c r="G533" s="49">
        <v>10000</v>
      </c>
    </row>
    <row r="534" spans="2:7" s="42" customFormat="1" ht="12.75" customHeight="1">
      <c r="B534" s="48"/>
      <c r="C534" s="48">
        <v>1</v>
      </c>
      <c r="D534" s="48" t="s">
        <v>657</v>
      </c>
      <c r="E534" s="48">
        <v>2023</v>
      </c>
      <c r="F534" s="48" t="s">
        <v>658</v>
      </c>
      <c r="G534" s="49">
        <v>0</v>
      </c>
    </row>
    <row r="535" spans="2:7" s="42" customFormat="1" ht="12.75" customHeight="1">
      <c r="B535" s="48"/>
      <c r="C535" s="48">
        <v>1</v>
      </c>
      <c r="D535" s="48" t="s">
        <v>659</v>
      </c>
      <c r="E535" s="48">
        <v>2023</v>
      </c>
      <c r="F535" s="48" t="s">
        <v>660</v>
      </c>
      <c r="G535" s="49">
        <v>55000</v>
      </c>
    </row>
    <row r="536" spans="2:7" s="42" customFormat="1" ht="12.75" customHeight="1">
      <c r="B536" s="48"/>
      <c r="C536" s="48">
        <v>1</v>
      </c>
      <c r="D536" s="48" t="s">
        <v>661</v>
      </c>
      <c r="E536" s="48">
        <v>2023</v>
      </c>
      <c r="F536" s="48" t="s">
        <v>662</v>
      </c>
      <c r="G536" s="49">
        <v>287000</v>
      </c>
    </row>
    <row r="537" spans="2:7" s="42" customFormat="1" ht="12.75" customHeight="1">
      <c r="B537" s="48"/>
      <c r="C537" s="48">
        <v>1</v>
      </c>
      <c r="D537" s="48" t="s">
        <v>663</v>
      </c>
      <c r="E537" s="48">
        <v>2023</v>
      </c>
      <c r="F537" s="48" t="s">
        <v>249</v>
      </c>
      <c r="G537" s="49">
        <v>0</v>
      </c>
    </row>
    <row r="538" spans="2:7" s="42" customFormat="1" ht="12.75" customHeight="1">
      <c r="B538" s="48"/>
      <c r="C538" s="48"/>
      <c r="D538" s="48"/>
      <c r="E538" s="48"/>
      <c r="F538" s="48"/>
      <c r="G538" s="49"/>
    </row>
    <row r="539" spans="2:7" s="42" customFormat="1" ht="12.75" customHeight="1">
      <c r="B539" s="48"/>
      <c r="C539" s="48"/>
      <c r="D539" s="48"/>
      <c r="E539" s="79" t="s">
        <v>664</v>
      </c>
      <c r="F539" s="79"/>
      <c r="G539" s="51">
        <f>SUM(G541:G564)</f>
        <v>411218.52999999997</v>
      </c>
    </row>
    <row r="540" spans="2:7" s="42" customFormat="1" ht="12.75" customHeight="1">
      <c r="B540" s="48"/>
      <c r="C540" s="48"/>
      <c r="D540" s="48"/>
      <c r="E540" s="48"/>
      <c r="F540" s="48"/>
      <c r="G540" s="49"/>
    </row>
    <row r="541" spans="2:7" s="42" customFormat="1" ht="12.75" customHeight="1">
      <c r="B541" s="48"/>
      <c r="C541" s="48">
        <v>1</v>
      </c>
      <c r="D541" s="48" t="s">
        <v>665</v>
      </c>
      <c r="E541" s="48">
        <v>2023</v>
      </c>
      <c r="F541" s="48" t="s">
        <v>666</v>
      </c>
      <c r="G541" s="49">
        <v>734.16</v>
      </c>
    </row>
    <row r="542" spans="2:7" s="42" customFormat="1" ht="12.75" customHeight="1">
      <c r="B542" s="48"/>
      <c r="C542" s="48">
        <v>1</v>
      </c>
      <c r="D542" s="48" t="s">
        <v>667</v>
      </c>
      <c r="E542" s="48">
        <v>2023</v>
      </c>
      <c r="F542" s="48" t="s">
        <v>253</v>
      </c>
      <c r="G542" s="49">
        <v>1098.84</v>
      </c>
    </row>
    <row r="543" spans="2:7" s="42" customFormat="1" ht="12.75" customHeight="1">
      <c r="B543" s="48"/>
      <c r="C543" s="48">
        <v>1</v>
      </c>
      <c r="D543" s="48" t="s">
        <v>668</v>
      </c>
      <c r="E543" s="48">
        <v>2023</v>
      </c>
      <c r="F543" s="48" t="s">
        <v>669</v>
      </c>
      <c r="G543" s="49">
        <v>25000</v>
      </c>
    </row>
    <row r="544" spans="2:7" s="42" customFormat="1" ht="12.75" customHeight="1">
      <c r="B544" s="48"/>
      <c r="C544" s="48">
        <v>1</v>
      </c>
      <c r="D544" s="48" t="s">
        <v>670</v>
      </c>
      <c r="E544" s="48">
        <v>2023</v>
      </c>
      <c r="F544" s="48" t="s">
        <v>223</v>
      </c>
      <c r="G544" s="49">
        <v>4000</v>
      </c>
    </row>
    <row r="545" spans="2:7" s="42" customFormat="1" ht="12.75" customHeight="1">
      <c r="B545" s="48"/>
      <c r="C545" s="48">
        <v>1</v>
      </c>
      <c r="D545" s="48" t="s">
        <v>671</v>
      </c>
      <c r="E545" s="48">
        <v>2023</v>
      </c>
      <c r="F545" s="48" t="s">
        <v>672</v>
      </c>
      <c r="G545" s="49">
        <v>5820</v>
      </c>
    </row>
    <row r="546" spans="2:7" s="42" customFormat="1" ht="12.75" customHeight="1">
      <c r="B546" s="48"/>
      <c r="C546" s="48">
        <v>1</v>
      </c>
      <c r="D546" s="48" t="s">
        <v>673</v>
      </c>
      <c r="E546" s="48">
        <v>2023</v>
      </c>
      <c r="F546" s="48" t="s">
        <v>674</v>
      </c>
      <c r="G546" s="49">
        <v>200</v>
      </c>
    </row>
    <row r="547" spans="2:7" s="42" customFormat="1" ht="12.75" customHeight="1">
      <c r="B547" s="48"/>
      <c r="C547" s="48">
        <v>1</v>
      </c>
      <c r="D547" s="48" t="s">
        <v>675</v>
      </c>
      <c r="E547" s="48">
        <v>2023</v>
      </c>
      <c r="F547" s="48" t="s">
        <v>309</v>
      </c>
      <c r="G547" s="49">
        <v>500</v>
      </c>
    </row>
    <row r="548" spans="2:7" s="42" customFormat="1" ht="12.75" customHeight="1">
      <c r="B548" s="48"/>
      <c r="C548" s="48">
        <v>1</v>
      </c>
      <c r="D548" s="48" t="s">
        <v>676</v>
      </c>
      <c r="E548" s="48">
        <v>2023</v>
      </c>
      <c r="F548" s="48" t="s">
        <v>677</v>
      </c>
      <c r="G548" s="49">
        <v>1000</v>
      </c>
    </row>
    <row r="549" spans="2:7" s="42" customFormat="1" ht="12.75" customHeight="1">
      <c r="B549" s="48"/>
      <c r="C549" s="48">
        <v>1</v>
      </c>
      <c r="D549" s="48" t="s">
        <v>678</v>
      </c>
      <c r="E549" s="48">
        <v>2023</v>
      </c>
      <c r="F549" s="48" t="s">
        <v>679</v>
      </c>
      <c r="G549" s="49">
        <v>54400</v>
      </c>
    </row>
    <row r="550" spans="2:7" s="42" customFormat="1" ht="12.75" customHeight="1">
      <c r="B550" s="48"/>
      <c r="C550" s="48">
        <v>1</v>
      </c>
      <c r="D550" s="48" t="s">
        <v>680</v>
      </c>
      <c r="E550" s="48">
        <v>2023</v>
      </c>
      <c r="F550" s="48" t="s">
        <v>681</v>
      </c>
      <c r="G550" s="49">
        <v>0</v>
      </c>
    </row>
    <row r="551" spans="2:7" s="42" customFormat="1" ht="12.75" customHeight="1">
      <c r="B551" s="48"/>
      <c r="C551" s="48">
        <v>1</v>
      </c>
      <c r="D551" s="48" t="s">
        <v>682</v>
      </c>
      <c r="E551" s="48">
        <v>2023</v>
      </c>
      <c r="F551" s="48" t="s">
        <v>683</v>
      </c>
      <c r="G551" s="49">
        <v>500</v>
      </c>
    </row>
    <row r="552" spans="2:7" s="42" customFormat="1" ht="12.75" customHeight="1">
      <c r="B552" s="48"/>
      <c r="C552" s="48">
        <v>1</v>
      </c>
      <c r="D552" s="48" t="s">
        <v>684</v>
      </c>
      <c r="E552" s="48">
        <v>2023</v>
      </c>
      <c r="F552" s="48" t="s">
        <v>685</v>
      </c>
      <c r="G552" s="49">
        <v>96000</v>
      </c>
    </row>
    <row r="553" spans="2:7" s="42" customFormat="1" ht="12.75" customHeight="1">
      <c r="B553" s="48"/>
      <c r="C553" s="48">
        <v>1</v>
      </c>
      <c r="D553" s="48" t="s">
        <v>686</v>
      </c>
      <c r="E553" s="48">
        <v>2023</v>
      </c>
      <c r="F553" s="48" t="s">
        <v>687</v>
      </c>
      <c r="G553" s="49">
        <v>38000</v>
      </c>
    </row>
    <row r="554" spans="2:7" s="42" customFormat="1" ht="12.75" customHeight="1">
      <c r="B554" s="48"/>
      <c r="C554" s="48">
        <v>1</v>
      </c>
      <c r="D554" s="48" t="s">
        <v>688</v>
      </c>
      <c r="E554" s="48">
        <v>2023</v>
      </c>
      <c r="F554" s="48" t="s">
        <v>689</v>
      </c>
      <c r="G554" s="49">
        <v>47500</v>
      </c>
    </row>
    <row r="555" spans="2:7" s="42" customFormat="1" ht="12.75" customHeight="1">
      <c r="B555" s="48"/>
      <c r="C555" s="48">
        <v>1</v>
      </c>
      <c r="D555" s="48" t="s">
        <v>690</v>
      </c>
      <c r="E555" s="48">
        <v>2023</v>
      </c>
      <c r="F555" s="48" t="s">
        <v>691</v>
      </c>
      <c r="G555" s="49">
        <v>5000</v>
      </c>
    </row>
    <row r="556" spans="2:7" s="42" customFormat="1" ht="12.75" customHeight="1">
      <c r="B556" s="48"/>
      <c r="C556" s="48">
        <v>1</v>
      </c>
      <c r="D556" s="48" t="s">
        <v>692</v>
      </c>
      <c r="E556" s="48">
        <v>2023</v>
      </c>
      <c r="F556" s="48" t="s">
        <v>551</v>
      </c>
      <c r="G556" s="49">
        <v>4763.97</v>
      </c>
    </row>
    <row r="557" spans="2:7" s="42" customFormat="1" ht="12.75" customHeight="1">
      <c r="B557" s="48"/>
      <c r="C557" s="48">
        <v>1</v>
      </c>
      <c r="D557" s="48" t="s">
        <v>693</v>
      </c>
      <c r="E557" s="48">
        <v>2023</v>
      </c>
      <c r="F557" s="48" t="s">
        <v>694</v>
      </c>
      <c r="G557" s="49">
        <v>40000</v>
      </c>
    </row>
    <row r="558" spans="2:7" s="42" customFormat="1" ht="12.75" customHeight="1">
      <c r="B558" s="48"/>
      <c r="C558" s="48">
        <v>1</v>
      </c>
      <c r="D558" s="48" t="s">
        <v>695</v>
      </c>
      <c r="E558" s="48">
        <v>2023</v>
      </c>
      <c r="F558" s="48" t="s">
        <v>696</v>
      </c>
      <c r="G558" s="49">
        <v>5000</v>
      </c>
    </row>
    <row r="559" spans="2:7" s="42" customFormat="1" ht="12.75" customHeight="1">
      <c r="B559" s="48"/>
      <c r="C559" s="48">
        <v>1</v>
      </c>
      <c r="D559" s="48" t="s">
        <v>697</v>
      </c>
      <c r="E559" s="48">
        <v>2023</v>
      </c>
      <c r="F559" s="48" t="s">
        <v>698</v>
      </c>
      <c r="G559" s="49">
        <v>4600</v>
      </c>
    </row>
    <row r="560" spans="2:7" s="42" customFormat="1" ht="12.75" customHeight="1">
      <c r="B560" s="48"/>
      <c r="C560" s="48">
        <v>1</v>
      </c>
      <c r="D560" s="48" t="s">
        <v>699</v>
      </c>
      <c r="E560" s="48">
        <v>2023</v>
      </c>
      <c r="F560" s="48" t="s">
        <v>700</v>
      </c>
      <c r="G560" s="49">
        <v>60701.56</v>
      </c>
    </row>
    <row r="561" spans="2:7" s="42" customFormat="1" ht="12.75" customHeight="1">
      <c r="B561" s="48"/>
      <c r="C561" s="48">
        <v>1</v>
      </c>
      <c r="D561" s="48" t="s">
        <v>701</v>
      </c>
      <c r="E561" s="48">
        <v>2023</v>
      </c>
      <c r="F561" s="48" t="s">
        <v>702</v>
      </c>
      <c r="G561" s="49">
        <v>6000</v>
      </c>
    </row>
    <row r="562" spans="2:7" s="42" customFormat="1" ht="12.75" customHeight="1">
      <c r="B562" s="48"/>
      <c r="C562" s="48">
        <v>1</v>
      </c>
      <c r="D562" s="48" t="s">
        <v>703</v>
      </c>
      <c r="E562" s="48">
        <v>2023</v>
      </c>
      <c r="F562" s="48" t="s">
        <v>704</v>
      </c>
      <c r="G562" s="49">
        <v>5000</v>
      </c>
    </row>
    <row r="563" spans="2:7" s="42" customFormat="1" ht="12.75" customHeight="1">
      <c r="B563" s="48"/>
      <c r="C563" s="48">
        <v>1</v>
      </c>
      <c r="D563" s="48" t="s">
        <v>705</v>
      </c>
      <c r="E563" s="48">
        <v>2023</v>
      </c>
      <c r="F563" s="48" t="s">
        <v>706</v>
      </c>
      <c r="G563" s="49">
        <v>5200</v>
      </c>
    </row>
    <row r="564" spans="2:7" s="42" customFormat="1" ht="12.75" customHeight="1">
      <c r="B564" s="48"/>
      <c r="C564" s="48">
        <v>1</v>
      </c>
      <c r="D564" s="48" t="s">
        <v>707</v>
      </c>
      <c r="E564" s="48">
        <v>2023</v>
      </c>
      <c r="F564" s="48" t="s">
        <v>249</v>
      </c>
      <c r="G564" s="49">
        <v>200</v>
      </c>
    </row>
    <row r="565" spans="2:7" s="42" customFormat="1" ht="12.75" customHeight="1">
      <c r="B565" s="48"/>
      <c r="C565" s="48"/>
      <c r="D565" s="48"/>
      <c r="E565" s="48"/>
      <c r="F565" s="48"/>
      <c r="G565" s="49"/>
    </row>
    <row r="566" spans="2:7" s="42" customFormat="1" ht="12.75" customHeight="1">
      <c r="B566" s="48"/>
      <c r="C566" s="48"/>
      <c r="D566" s="48"/>
      <c r="E566" s="79" t="s">
        <v>708</v>
      </c>
      <c r="F566" s="79"/>
      <c r="G566" s="51">
        <f>SUM(G568:G573)</f>
        <v>33000</v>
      </c>
    </row>
    <row r="567" spans="2:7" s="42" customFormat="1" ht="12.75" customHeight="1">
      <c r="B567" s="48"/>
      <c r="C567" s="48"/>
      <c r="D567" s="48"/>
      <c r="E567" s="48"/>
      <c r="F567" s="48"/>
      <c r="G567" s="49"/>
    </row>
    <row r="568" spans="2:7" s="42" customFormat="1" ht="12.75" customHeight="1">
      <c r="B568" s="48"/>
      <c r="C568" s="48">
        <v>1</v>
      </c>
      <c r="D568" s="48" t="s">
        <v>709</v>
      </c>
      <c r="E568" s="48">
        <v>2023</v>
      </c>
      <c r="F568" s="48" t="s">
        <v>710</v>
      </c>
      <c r="G568" s="49">
        <v>5000</v>
      </c>
    </row>
    <row r="569" spans="2:7" s="42" customFormat="1" ht="12.75" customHeight="1">
      <c r="B569" s="48"/>
      <c r="C569" s="48">
        <v>1</v>
      </c>
      <c r="D569" s="48" t="s">
        <v>711</v>
      </c>
      <c r="E569" s="48">
        <v>2023</v>
      </c>
      <c r="F569" s="48" t="s">
        <v>712</v>
      </c>
      <c r="G569" s="49">
        <v>5000</v>
      </c>
    </row>
    <row r="570" spans="2:7" s="42" customFormat="1" ht="12.75" customHeight="1">
      <c r="B570" s="48"/>
      <c r="C570" s="48">
        <v>1</v>
      </c>
      <c r="D570" s="48" t="s">
        <v>713</v>
      </c>
      <c r="E570" s="48">
        <v>2023</v>
      </c>
      <c r="F570" s="48" t="s">
        <v>419</v>
      </c>
      <c r="G570" s="49">
        <v>5000</v>
      </c>
    </row>
    <row r="571" spans="2:7" s="42" customFormat="1" ht="12.75" customHeight="1">
      <c r="B571" s="48"/>
      <c r="C571" s="48">
        <v>1</v>
      </c>
      <c r="D571" s="48" t="s">
        <v>714</v>
      </c>
      <c r="E571" s="48">
        <v>2023</v>
      </c>
      <c r="F571" s="48" t="s">
        <v>715</v>
      </c>
      <c r="G571" s="49">
        <v>18000</v>
      </c>
    </row>
    <row r="572" spans="2:7" s="42" customFormat="1" ht="12.75">
      <c r="B572" s="48"/>
      <c r="C572" s="48">
        <v>1</v>
      </c>
      <c r="D572" s="48" t="s">
        <v>716</v>
      </c>
      <c r="E572" s="48">
        <v>2023</v>
      </c>
      <c r="F572" s="48" t="s">
        <v>717</v>
      </c>
      <c r="G572" s="49">
        <v>0</v>
      </c>
    </row>
    <row r="573" spans="2:7" s="42" customFormat="1" ht="12.75" customHeight="1">
      <c r="B573" s="48"/>
      <c r="C573" s="48">
        <v>1</v>
      </c>
      <c r="D573" s="48" t="s">
        <v>718</v>
      </c>
      <c r="E573" s="48">
        <v>2023</v>
      </c>
      <c r="F573" s="48" t="s">
        <v>719</v>
      </c>
      <c r="G573" s="49">
        <v>0</v>
      </c>
    </row>
    <row r="574" spans="2:7" s="42" customFormat="1" ht="12.75" customHeight="1">
      <c r="B574" s="48"/>
      <c r="C574" s="48"/>
      <c r="D574" s="48"/>
      <c r="E574" s="48"/>
      <c r="F574" s="48"/>
      <c r="G574" s="49"/>
    </row>
    <row r="575" spans="2:7" s="42" customFormat="1" ht="12.75" customHeight="1">
      <c r="B575" s="48"/>
      <c r="C575" s="48"/>
      <c r="D575" s="48"/>
      <c r="E575" s="79" t="s">
        <v>191</v>
      </c>
      <c r="F575" s="79"/>
      <c r="G575" s="51">
        <f>SUM(G577:G580)</f>
        <v>29000</v>
      </c>
    </row>
    <row r="576" spans="2:7" s="42" customFormat="1" ht="12.75" customHeight="1">
      <c r="B576" s="48"/>
      <c r="C576" s="48"/>
      <c r="D576" s="48"/>
      <c r="E576" s="48"/>
      <c r="F576" s="48"/>
      <c r="G576" s="49"/>
    </row>
    <row r="577" spans="2:7" s="42" customFormat="1" ht="12.75" customHeight="1">
      <c r="B577" s="48"/>
      <c r="C577" s="48">
        <v>1</v>
      </c>
      <c r="D577" s="48" t="s">
        <v>720</v>
      </c>
      <c r="E577" s="48">
        <v>2023</v>
      </c>
      <c r="F577" s="48" t="s">
        <v>361</v>
      </c>
      <c r="G577" s="49">
        <v>4000</v>
      </c>
    </row>
    <row r="578" spans="2:7" s="42" customFormat="1" ht="12.75" customHeight="1">
      <c r="B578" s="48"/>
      <c r="C578" s="48">
        <v>1</v>
      </c>
      <c r="D578" s="48" t="s">
        <v>721</v>
      </c>
      <c r="E578" s="48">
        <v>2023</v>
      </c>
      <c r="F578" s="48" t="s">
        <v>309</v>
      </c>
      <c r="G578" s="49">
        <v>2000</v>
      </c>
    </row>
    <row r="579" spans="2:7" s="42" customFormat="1" ht="12.75" customHeight="1">
      <c r="B579" s="48"/>
      <c r="C579" s="48">
        <v>1</v>
      </c>
      <c r="D579" s="48" t="s">
        <v>722</v>
      </c>
      <c r="E579" s="48">
        <v>2023</v>
      </c>
      <c r="F579" s="48" t="s">
        <v>704</v>
      </c>
      <c r="G579" s="49">
        <v>5000</v>
      </c>
    </row>
    <row r="580" spans="2:7" s="42" customFormat="1" ht="12.75">
      <c r="B580" s="48"/>
      <c r="C580" s="48">
        <v>1</v>
      </c>
      <c r="D580" s="48" t="s">
        <v>723</v>
      </c>
      <c r="E580" s="48">
        <v>2023</v>
      </c>
      <c r="F580" s="48" t="s">
        <v>249</v>
      </c>
      <c r="G580" s="49">
        <v>18000</v>
      </c>
    </row>
    <row r="581" spans="2:7" s="42" customFormat="1" ht="12.75">
      <c r="B581" s="48"/>
      <c r="C581" s="48"/>
      <c r="D581" s="48"/>
      <c r="E581" s="48"/>
      <c r="F581" s="48"/>
      <c r="G581" s="49"/>
    </row>
    <row r="582" spans="2:7" s="42" customFormat="1" ht="12.75" customHeight="1">
      <c r="B582" s="48"/>
      <c r="C582" s="48"/>
      <c r="D582" s="48"/>
      <c r="E582" s="79" t="s">
        <v>199</v>
      </c>
      <c r="F582" s="79"/>
      <c r="G582" s="51">
        <f>SUM(G584:G591)</f>
        <v>72100</v>
      </c>
    </row>
    <row r="583" spans="2:7" s="42" customFormat="1" ht="12.75">
      <c r="B583" s="48"/>
      <c r="C583" s="48"/>
      <c r="D583" s="48"/>
      <c r="E583" s="48"/>
      <c r="F583" s="48"/>
      <c r="G583" s="49"/>
    </row>
    <row r="584" spans="2:7" s="42" customFormat="1" ht="12.75">
      <c r="B584" s="48"/>
      <c r="C584" s="48">
        <v>1</v>
      </c>
      <c r="D584" s="48" t="s">
        <v>724</v>
      </c>
      <c r="E584" s="48">
        <v>2023</v>
      </c>
      <c r="F584" s="48" t="s">
        <v>725</v>
      </c>
      <c r="G584" s="49">
        <v>15500</v>
      </c>
    </row>
    <row r="585" spans="2:7" s="42" customFormat="1" ht="12.75">
      <c r="B585" s="48"/>
      <c r="C585" s="48">
        <v>1</v>
      </c>
      <c r="D585" s="48" t="s">
        <v>726</v>
      </c>
      <c r="E585" s="48">
        <v>2023</v>
      </c>
      <c r="F585" s="48" t="s">
        <v>727</v>
      </c>
      <c r="G585" s="49">
        <v>2000</v>
      </c>
    </row>
    <row r="586" spans="2:7" s="42" customFormat="1" ht="12.75">
      <c r="B586" s="48"/>
      <c r="C586" s="48">
        <v>1</v>
      </c>
      <c r="D586" s="48" t="s">
        <v>728</v>
      </c>
      <c r="E586" s="48">
        <v>2023</v>
      </c>
      <c r="F586" s="48" t="s">
        <v>729</v>
      </c>
      <c r="G586" s="49">
        <v>22800</v>
      </c>
    </row>
    <row r="587" spans="2:7" s="42" customFormat="1" ht="12.75">
      <c r="B587" s="48"/>
      <c r="C587" s="48">
        <v>1</v>
      </c>
      <c r="D587" s="48" t="s">
        <v>730</v>
      </c>
      <c r="E587" s="48">
        <v>2023</v>
      </c>
      <c r="F587" s="48" t="s">
        <v>731</v>
      </c>
      <c r="G587" s="49">
        <v>0</v>
      </c>
    </row>
    <row r="588" spans="2:7" s="42" customFormat="1" ht="12.75">
      <c r="B588" s="48"/>
      <c r="C588" s="48">
        <v>1</v>
      </c>
      <c r="D588" s="48" t="s">
        <v>732</v>
      </c>
      <c r="E588" s="48">
        <v>2023</v>
      </c>
      <c r="F588" s="48" t="s">
        <v>733</v>
      </c>
      <c r="G588" s="49">
        <v>1300</v>
      </c>
    </row>
    <row r="589" spans="2:7" s="42" customFormat="1" ht="12.75">
      <c r="B589" s="48"/>
      <c r="C589" s="48">
        <v>1</v>
      </c>
      <c r="D589" s="48" t="s">
        <v>734</v>
      </c>
      <c r="E589" s="48">
        <v>2023</v>
      </c>
      <c r="F589" s="48" t="s">
        <v>735</v>
      </c>
      <c r="G589" s="49">
        <v>9500</v>
      </c>
    </row>
    <row r="590" spans="2:7" s="42" customFormat="1" ht="12.75">
      <c r="B590" s="48"/>
      <c r="C590" s="48">
        <v>2355.4</v>
      </c>
      <c r="D590" s="48" t="s">
        <v>736</v>
      </c>
      <c r="E590" s="48">
        <v>2023</v>
      </c>
      <c r="F590" s="48" t="s">
        <v>737</v>
      </c>
      <c r="G590" s="49">
        <v>3000</v>
      </c>
    </row>
    <row r="591" spans="2:7" s="42" customFormat="1" ht="12.75">
      <c r="B591" s="48"/>
      <c r="C591" s="48">
        <v>1</v>
      </c>
      <c r="D591" s="48" t="s">
        <v>738</v>
      </c>
      <c r="E591" s="48">
        <v>2023</v>
      </c>
      <c r="F591" s="48" t="s">
        <v>739</v>
      </c>
      <c r="G591" s="49">
        <v>18000</v>
      </c>
    </row>
    <row r="592" spans="2:7" s="42" customFormat="1" ht="12.75">
      <c r="B592" s="48"/>
      <c r="C592" s="48"/>
      <c r="D592" s="48"/>
      <c r="E592" s="48"/>
      <c r="F592" s="48"/>
      <c r="G592" s="49"/>
    </row>
    <row r="593" spans="2:7" s="42" customFormat="1" ht="12.75" customHeight="1">
      <c r="B593" s="48"/>
      <c r="C593" s="50"/>
      <c r="D593" s="48"/>
      <c r="E593" s="79" t="s">
        <v>740</v>
      </c>
      <c r="F593" s="79"/>
      <c r="G593" s="51">
        <f>SUM(G595:G605)</f>
        <v>292132.01</v>
      </c>
    </row>
    <row r="594" spans="2:7" s="42" customFormat="1" ht="12.75">
      <c r="B594" s="48"/>
      <c r="C594" s="50"/>
      <c r="D594" s="48"/>
      <c r="E594" s="48"/>
      <c r="F594" s="48"/>
      <c r="G594" s="49"/>
    </row>
    <row r="595" spans="2:7" s="42" customFormat="1" ht="12.75">
      <c r="B595" s="48"/>
      <c r="C595" s="50">
        <v>1</v>
      </c>
      <c r="D595" s="48" t="s">
        <v>741</v>
      </c>
      <c r="E595" s="48">
        <v>2023</v>
      </c>
      <c r="F595" s="48" t="s">
        <v>253</v>
      </c>
      <c r="G595" s="49">
        <v>428.4</v>
      </c>
    </row>
    <row r="596" spans="2:7" s="42" customFormat="1" ht="12.75">
      <c r="B596" s="48"/>
      <c r="C596" s="48">
        <v>1</v>
      </c>
      <c r="D596" s="48" t="s">
        <v>742</v>
      </c>
      <c r="E596" s="48">
        <v>2023</v>
      </c>
      <c r="F596" s="48" t="s">
        <v>743</v>
      </c>
      <c r="G596" s="49">
        <v>6000</v>
      </c>
    </row>
    <row r="597" spans="2:7" s="42" customFormat="1" ht="12.75">
      <c r="B597" s="48"/>
      <c r="C597" s="48">
        <v>1</v>
      </c>
      <c r="D597" s="48" t="s">
        <v>744</v>
      </c>
      <c r="E597" s="48">
        <v>2023</v>
      </c>
      <c r="F597" s="48" t="s">
        <v>223</v>
      </c>
      <c r="G597" s="49">
        <v>1000</v>
      </c>
    </row>
    <row r="598" spans="2:7" s="42" customFormat="1" ht="12.75">
      <c r="B598" s="48"/>
      <c r="C598" s="48">
        <v>1</v>
      </c>
      <c r="D598" s="48" t="s">
        <v>745</v>
      </c>
      <c r="E598" s="48">
        <v>2023</v>
      </c>
      <c r="F598" s="48" t="s">
        <v>415</v>
      </c>
      <c r="G598" s="49">
        <v>5500</v>
      </c>
    </row>
    <row r="599" spans="3:7" s="42" customFormat="1" ht="12.75">
      <c r="C599" s="48">
        <v>1</v>
      </c>
      <c r="D599" s="48" t="s">
        <v>746</v>
      </c>
      <c r="E599" s="48">
        <v>2023</v>
      </c>
      <c r="F599" s="48" t="s">
        <v>309</v>
      </c>
      <c r="G599" s="49">
        <v>1000</v>
      </c>
    </row>
    <row r="600" spans="2:7" s="42" customFormat="1" ht="12.75">
      <c r="B600" s="48"/>
      <c r="C600" s="48">
        <v>1</v>
      </c>
      <c r="D600" s="48" t="s">
        <v>747</v>
      </c>
      <c r="E600" s="48">
        <v>2023</v>
      </c>
      <c r="F600" s="48" t="s">
        <v>748</v>
      </c>
      <c r="G600" s="49">
        <v>6000</v>
      </c>
    </row>
    <row r="601" spans="2:7" s="42" customFormat="1" ht="12.75">
      <c r="B601" s="48"/>
      <c r="C601" s="48">
        <v>1</v>
      </c>
      <c r="D601" s="48" t="s">
        <v>749</v>
      </c>
      <c r="E601" s="48">
        <v>2023</v>
      </c>
      <c r="F601" s="48" t="s">
        <v>750</v>
      </c>
      <c r="G601" s="49">
        <v>148703.61</v>
      </c>
    </row>
    <row r="602" spans="2:7" s="42" customFormat="1" ht="12.75">
      <c r="B602" s="48"/>
      <c r="C602" s="48">
        <v>1</v>
      </c>
      <c r="D602" s="48" t="s">
        <v>751</v>
      </c>
      <c r="E602" s="48">
        <v>2023</v>
      </c>
      <c r="F602" s="48" t="s">
        <v>752</v>
      </c>
      <c r="G602" s="49">
        <v>0</v>
      </c>
    </row>
    <row r="603" spans="2:7" s="42" customFormat="1" ht="12.75" customHeight="1">
      <c r="B603" s="48"/>
      <c r="C603" s="48">
        <v>1</v>
      </c>
      <c r="D603" s="48" t="s">
        <v>753</v>
      </c>
      <c r="E603" s="48">
        <v>2023</v>
      </c>
      <c r="F603" s="48" t="s">
        <v>389</v>
      </c>
      <c r="G603" s="49">
        <v>14000</v>
      </c>
    </row>
    <row r="604" spans="2:7" s="42" customFormat="1" ht="12.75">
      <c r="B604" s="48"/>
      <c r="C604" s="48">
        <v>1</v>
      </c>
      <c r="D604" s="48" t="s">
        <v>754</v>
      </c>
      <c r="E604" s="48">
        <v>2023</v>
      </c>
      <c r="F604" s="48" t="s">
        <v>755</v>
      </c>
      <c r="G604" s="49">
        <v>109000</v>
      </c>
    </row>
    <row r="605" spans="2:7" s="42" customFormat="1" ht="12.75">
      <c r="B605" s="48"/>
      <c r="C605" s="48">
        <v>1</v>
      </c>
      <c r="D605" s="48" t="s">
        <v>756</v>
      </c>
      <c r="E605" s="48">
        <v>2023</v>
      </c>
      <c r="F605" s="48" t="s">
        <v>249</v>
      </c>
      <c r="G605" s="49">
        <v>500</v>
      </c>
    </row>
    <row r="606" spans="2:7" s="42" customFormat="1" ht="12.75">
      <c r="B606" s="48"/>
      <c r="C606" s="48"/>
      <c r="D606" s="48"/>
      <c r="E606" s="48"/>
      <c r="F606" s="48"/>
      <c r="G606" s="49"/>
    </row>
    <row r="607" spans="2:7" s="42" customFormat="1" ht="12.75" customHeight="1">
      <c r="B607" s="48"/>
      <c r="C607" s="50"/>
      <c r="D607" s="48"/>
      <c r="E607" s="79" t="s">
        <v>212</v>
      </c>
      <c r="F607" s="79"/>
      <c r="G607" s="51">
        <f>SUM(G609:G617)</f>
        <v>482971.37</v>
      </c>
    </row>
    <row r="608" spans="2:7" s="42" customFormat="1" ht="12.75">
      <c r="B608" s="48"/>
      <c r="C608" s="50"/>
      <c r="D608" s="48"/>
      <c r="E608" s="48"/>
      <c r="F608" s="48"/>
      <c r="G608" s="49"/>
    </row>
    <row r="609" spans="2:7" s="42" customFormat="1" ht="12.75">
      <c r="B609" s="48"/>
      <c r="C609" s="48">
        <v>1</v>
      </c>
      <c r="D609" s="48" t="s">
        <v>757</v>
      </c>
      <c r="E609" s="48">
        <v>2023</v>
      </c>
      <c r="F609" s="48" t="s">
        <v>758</v>
      </c>
      <c r="G609" s="49">
        <v>18000</v>
      </c>
    </row>
    <row r="610" spans="2:7" s="42" customFormat="1" ht="12.75">
      <c r="B610" s="48"/>
      <c r="C610" s="48">
        <v>1</v>
      </c>
      <c r="D610" s="48" t="s">
        <v>759</v>
      </c>
      <c r="E610" s="48">
        <v>2023</v>
      </c>
      <c r="F610" s="48" t="s">
        <v>760</v>
      </c>
      <c r="G610" s="49">
        <v>14000</v>
      </c>
    </row>
    <row r="611" spans="2:7" s="42" customFormat="1" ht="12.75">
      <c r="B611" s="48"/>
      <c r="C611" s="48">
        <v>1</v>
      </c>
      <c r="D611" s="48" t="s">
        <v>761</v>
      </c>
      <c r="E611" s="48">
        <v>2023</v>
      </c>
      <c r="F611" s="48" t="s">
        <v>415</v>
      </c>
      <c r="G611" s="49">
        <v>11000</v>
      </c>
    </row>
    <row r="612" spans="2:7" s="42" customFormat="1" ht="12.75">
      <c r="B612" s="48"/>
      <c r="C612" s="48">
        <v>1</v>
      </c>
      <c r="D612" s="48" t="s">
        <v>762</v>
      </c>
      <c r="E612" s="48">
        <v>2023</v>
      </c>
      <c r="F612" s="48" t="s">
        <v>763</v>
      </c>
      <c r="G612" s="49">
        <v>8000</v>
      </c>
    </row>
    <row r="613" spans="2:7" s="42" customFormat="1" ht="12.75">
      <c r="B613" s="48"/>
      <c r="C613" s="48">
        <v>1</v>
      </c>
      <c r="D613" s="48" t="s">
        <v>764</v>
      </c>
      <c r="E613" s="48">
        <v>2023</v>
      </c>
      <c r="F613" s="48" t="s">
        <v>765</v>
      </c>
      <c r="G613" s="49">
        <v>46667.47</v>
      </c>
    </row>
    <row r="614" spans="2:7" s="42" customFormat="1" ht="12.75">
      <c r="B614" s="48"/>
      <c r="C614" s="48">
        <v>1</v>
      </c>
      <c r="D614" s="48" t="s">
        <v>766</v>
      </c>
      <c r="E614" s="48">
        <v>2023</v>
      </c>
      <c r="F614" s="48" t="s">
        <v>767</v>
      </c>
      <c r="G614" s="49">
        <v>15000</v>
      </c>
    </row>
    <row r="615" spans="3:7" s="42" customFormat="1" ht="12.75">
      <c r="C615" s="48">
        <v>1</v>
      </c>
      <c r="D615" s="48" t="s">
        <v>768</v>
      </c>
      <c r="E615" s="48">
        <v>2023</v>
      </c>
      <c r="F615" s="48" t="s">
        <v>280</v>
      </c>
      <c r="G615" s="49">
        <v>17990.02</v>
      </c>
    </row>
    <row r="616" spans="3:7" s="42" customFormat="1" ht="12.75">
      <c r="C616" s="48">
        <v>1</v>
      </c>
      <c r="D616" s="48" t="s">
        <v>769</v>
      </c>
      <c r="E616" s="48">
        <v>2023</v>
      </c>
      <c r="F616" s="48" t="s">
        <v>770</v>
      </c>
      <c r="G616" s="49">
        <v>351613.88</v>
      </c>
    </row>
    <row r="617" spans="3:7" s="42" customFormat="1" ht="12.75">
      <c r="C617" s="48">
        <v>1</v>
      </c>
      <c r="D617" s="48" t="s">
        <v>771</v>
      </c>
      <c r="E617" s="48">
        <v>2023</v>
      </c>
      <c r="F617" s="48" t="s">
        <v>717</v>
      </c>
      <c r="G617" s="49">
        <v>700</v>
      </c>
    </row>
    <row r="618" spans="3:7" s="42" customFormat="1" ht="12.75">
      <c r="C618" s="48"/>
      <c r="E618" s="63"/>
      <c r="F618" s="48"/>
      <c r="G618" s="49"/>
    </row>
    <row r="619" spans="3:7" s="42" customFormat="1" ht="12.75">
      <c r="C619" s="39"/>
      <c r="D619" s="43" t="s">
        <v>772</v>
      </c>
      <c r="E619" s="44"/>
      <c r="F619" s="45"/>
      <c r="G619" s="46">
        <f>G621</f>
        <v>22100</v>
      </c>
    </row>
    <row r="620" spans="3:7" s="42" customFormat="1" ht="12.75">
      <c r="C620" s="48"/>
      <c r="E620" s="63"/>
      <c r="F620" s="48"/>
      <c r="G620" s="49"/>
    </row>
    <row r="621" spans="3:7" s="42" customFormat="1" ht="12.75" customHeight="1">
      <c r="C621" s="50"/>
      <c r="D621" s="48"/>
      <c r="E621" s="79" t="s">
        <v>74</v>
      </c>
      <c r="F621" s="79"/>
      <c r="G621" s="51">
        <f>SUM(G623:G627)</f>
        <v>22100</v>
      </c>
    </row>
    <row r="622" spans="3:7" s="42" customFormat="1" ht="12.75">
      <c r="C622" s="48"/>
      <c r="E622" s="63"/>
      <c r="F622" s="48"/>
      <c r="G622" s="49"/>
    </row>
    <row r="623" spans="3:7" s="42" customFormat="1" ht="12.75">
      <c r="C623" s="48">
        <v>1</v>
      </c>
      <c r="D623" s="48" t="s">
        <v>773</v>
      </c>
      <c r="E623" s="48">
        <v>2023</v>
      </c>
      <c r="F623" s="48" t="s">
        <v>774</v>
      </c>
      <c r="G623" s="49">
        <v>1000</v>
      </c>
    </row>
    <row r="624" spans="3:7" s="42" customFormat="1" ht="12.75">
      <c r="C624" s="48">
        <v>1</v>
      </c>
      <c r="D624" s="48" t="s">
        <v>775</v>
      </c>
      <c r="E624" s="48">
        <v>2023</v>
      </c>
      <c r="F624" s="48" t="s">
        <v>776</v>
      </c>
      <c r="G624" s="49">
        <v>100</v>
      </c>
    </row>
    <row r="625" spans="3:7" s="42" customFormat="1" ht="12.75">
      <c r="C625" s="48">
        <v>1</v>
      </c>
      <c r="D625" s="48" t="s">
        <v>777</v>
      </c>
      <c r="E625" s="48">
        <v>2023</v>
      </c>
      <c r="F625" s="48" t="s">
        <v>778</v>
      </c>
      <c r="G625" s="49">
        <v>1000</v>
      </c>
    </row>
    <row r="626" spans="3:7" s="42" customFormat="1" ht="12.75">
      <c r="C626" s="48">
        <v>1</v>
      </c>
      <c r="D626" s="48" t="s">
        <v>779</v>
      </c>
      <c r="E626" s="48">
        <v>2023</v>
      </c>
      <c r="F626" s="48" t="s">
        <v>780</v>
      </c>
      <c r="G626" s="49">
        <v>20000</v>
      </c>
    </row>
    <row r="627" spans="3:7" s="42" customFormat="1" ht="12.75">
      <c r="C627" s="48"/>
      <c r="E627" s="63"/>
      <c r="F627" s="48"/>
      <c r="G627" s="49"/>
    </row>
    <row r="628" spans="3:7" s="42" customFormat="1" ht="12.75" customHeight="1">
      <c r="C628" s="48"/>
      <c r="D628" s="64" t="s">
        <v>781</v>
      </c>
      <c r="E628" s="65"/>
      <c r="F628" s="66"/>
      <c r="G628" s="67">
        <f>G630+G639+G645+G650+G654+G658+G664+G672+G676+G695+G731+G737+G747+G776+G783+G787+G794</f>
        <v>3734885.04</v>
      </c>
    </row>
    <row r="629" spans="3:7" s="42" customFormat="1" ht="12.75">
      <c r="C629" s="48"/>
      <c r="E629" s="63"/>
      <c r="F629" s="48"/>
      <c r="G629" s="49"/>
    </row>
    <row r="630" spans="3:7" s="42" customFormat="1" ht="12.75" customHeight="1">
      <c r="C630" s="48"/>
      <c r="E630" s="79" t="s">
        <v>782</v>
      </c>
      <c r="F630" s="79"/>
      <c r="G630" s="51">
        <f>SUM(G632:G638)</f>
        <v>168000</v>
      </c>
    </row>
    <row r="631" spans="3:7" s="42" customFormat="1" ht="12.75">
      <c r="C631" s="48"/>
      <c r="E631" s="63"/>
      <c r="F631" s="48"/>
      <c r="G631" s="49"/>
    </row>
    <row r="632" spans="3:7" s="42" customFormat="1" ht="12.75">
      <c r="C632" s="48">
        <v>1</v>
      </c>
      <c r="D632" s="48" t="s">
        <v>783</v>
      </c>
      <c r="E632" s="42">
        <v>2023</v>
      </c>
      <c r="F632" s="42" t="s">
        <v>784</v>
      </c>
      <c r="G632" s="49">
        <v>45000</v>
      </c>
    </row>
    <row r="633" spans="3:7" s="42" customFormat="1" ht="12.75">
      <c r="C633" s="48">
        <v>1</v>
      </c>
      <c r="D633" s="48" t="s">
        <v>785</v>
      </c>
      <c r="E633" s="48">
        <v>2023</v>
      </c>
      <c r="F633" s="48" t="s">
        <v>786</v>
      </c>
      <c r="G633" s="49">
        <v>80000</v>
      </c>
    </row>
    <row r="634" spans="3:7" s="42" customFormat="1" ht="12.75">
      <c r="C634" s="48">
        <v>1</v>
      </c>
      <c r="D634" s="48" t="s">
        <v>787</v>
      </c>
      <c r="E634" s="48">
        <v>2023</v>
      </c>
      <c r="F634" s="48" t="s">
        <v>788</v>
      </c>
      <c r="G634" s="49">
        <v>20000</v>
      </c>
    </row>
    <row r="635" spans="3:7" s="42" customFormat="1" ht="12.75">
      <c r="C635" s="48">
        <v>1</v>
      </c>
      <c r="D635" s="48" t="s">
        <v>789</v>
      </c>
      <c r="E635" s="48">
        <v>2023</v>
      </c>
      <c r="F635" s="48" t="s">
        <v>790</v>
      </c>
      <c r="G635" s="49">
        <v>20000</v>
      </c>
    </row>
    <row r="636" spans="3:7" s="42" customFormat="1" ht="12.75">
      <c r="C636" s="48">
        <v>1</v>
      </c>
      <c r="D636" s="48" t="s">
        <v>791</v>
      </c>
      <c r="E636" s="48">
        <v>2023</v>
      </c>
      <c r="F636" s="48" t="s">
        <v>792</v>
      </c>
      <c r="G636" s="49">
        <v>3000</v>
      </c>
    </row>
    <row r="637" spans="3:7" s="42" customFormat="1" ht="12.75" hidden="1">
      <c r="C637" s="48">
        <v>1</v>
      </c>
      <c r="D637" s="48" t="s">
        <v>793</v>
      </c>
      <c r="E637" s="48">
        <v>2023</v>
      </c>
      <c r="F637" s="48" t="s">
        <v>794</v>
      </c>
      <c r="G637" s="49">
        <v>0</v>
      </c>
    </row>
    <row r="638" spans="2:7" s="42" customFormat="1" ht="12.75">
      <c r="B638" s="48"/>
      <c r="C638" s="48"/>
      <c r="E638" s="63"/>
      <c r="F638" s="48"/>
      <c r="G638" s="49"/>
    </row>
    <row r="639" spans="1:7" s="42" customFormat="1" ht="12.75" customHeight="1">
      <c r="A639" s="53" t="s">
        <v>301</v>
      </c>
      <c r="B639" s="54" t="s">
        <v>214</v>
      </c>
      <c r="C639" s="48"/>
      <c r="E639" s="79" t="s">
        <v>79</v>
      </c>
      <c r="F639" s="79"/>
      <c r="G639" s="51">
        <f>SUM(G641:G643)</f>
        <v>32000</v>
      </c>
    </row>
    <row r="640" spans="1:7" s="42" customFormat="1" ht="12.75">
      <c r="A640" s="42" t="s">
        <v>301</v>
      </c>
      <c r="B640" s="48" t="s">
        <v>214</v>
      </c>
      <c r="C640" s="50"/>
      <c r="D640" s="48"/>
      <c r="E640" s="48"/>
      <c r="F640" s="48"/>
      <c r="G640" s="49"/>
    </row>
    <row r="641" spans="2:7" s="42" customFormat="1" ht="12.75">
      <c r="B641" s="48"/>
      <c r="C641" s="48">
        <v>1</v>
      </c>
      <c r="D641" s="48" t="s">
        <v>795</v>
      </c>
      <c r="E641" s="48">
        <v>2023</v>
      </c>
      <c r="F641" s="48" t="s">
        <v>796</v>
      </c>
      <c r="G641" s="49">
        <v>27000</v>
      </c>
    </row>
    <row r="642" spans="2:7" s="42" customFormat="1" ht="12.75" hidden="1">
      <c r="B642" s="48"/>
      <c r="C642" s="48">
        <v>1</v>
      </c>
      <c r="D642" s="48" t="s">
        <v>797</v>
      </c>
      <c r="E642" s="48">
        <v>2023</v>
      </c>
      <c r="F642" s="48" t="s">
        <v>798</v>
      </c>
      <c r="G642" s="49">
        <v>0</v>
      </c>
    </row>
    <row r="643" spans="2:7" s="42" customFormat="1" ht="12.75">
      <c r="B643" s="48"/>
      <c r="C643" s="48">
        <v>1</v>
      </c>
      <c r="D643" s="48" t="s">
        <v>799</v>
      </c>
      <c r="E643" s="48">
        <v>2023</v>
      </c>
      <c r="F643" s="48" t="s">
        <v>800</v>
      </c>
      <c r="G643" s="49">
        <v>5000</v>
      </c>
    </row>
    <row r="644" spans="2:7" s="42" customFormat="1" ht="12.75">
      <c r="B644" s="48"/>
      <c r="C644" s="50"/>
      <c r="D644" s="48"/>
      <c r="E644" s="48"/>
      <c r="F644" s="48"/>
      <c r="G644" s="49"/>
    </row>
    <row r="645" spans="2:7" s="42" customFormat="1" ht="12.75" customHeight="1">
      <c r="B645" s="48"/>
      <c r="C645" s="50"/>
      <c r="D645" s="48"/>
      <c r="E645" s="79" t="s">
        <v>371</v>
      </c>
      <c r="F645" s="79"/>
      <c r="G645" s="51">
        <f>G647+G648</f>
        <v>147000</v>
      </c>
    </row>
    <row r="646" spans="2:7" s="42" customFormat="1" ht="12.75">
      <c r="B646" s="48"/>
      <c r="C646" s="50"/>
      <c r="D646" s="48"/>
      <c r="E646" s="48"/>
      <c r="F646" s="48"/>
      <c r="G646" s="49"/>
    </row>
    <row r="647" spans="2:7" s="42" customFormat="1" ht="12.75">
      <c r="B647" s="48"/>
      <c r="C647" s="50">
        <v>1</v>
      </c>
      <c r="D647" s="48" t="s">
        <v>801</v>
      </c>
      <c r="E647" s="48">
        <v>2023</v>
      </c>
      <c r="F647" s="48" t="s">
        <v>802</v>
      </c>
      <c r="G647" s="49">
        <v>5000</v>
      </c>
    </row>
    <row r="648" spans="3:7" ht="12.75">
      <c r="C648" s="48">
        <v>1</v>
      </c>
      <c r="D648" s="48" t="s">
        <v>803</v>
      </c>
      <c r="E648" s="48">
        <v>2023</v>
      </c>
      <c r="F648" s="48" t="s">
        <v>804</v>
      </c>
      <c r="G648" s="49">
        <v>142000</v>
      </c>
    </row>
    <row r="649" spans="2:7" s="42" customFormat="1" ht="12.75">
      <c r="B649" s="48"/>
      <c r="C649" s="50"/>
      <c r="D649" s="48"/>
      <c r="E649" s="48"/>
      <c r="F649" s="48"/>
      <c r="G649" s="49"/>
    </row>
    <row r="650" spans="2:7" s="42" customFormat="1" ht="12.75" customHeight="1" hidden="1">
      <c r="B650" s="48"/>
      <c r="C650" s="50"/>
      <c r="D650" s="48"/>
      <c r="E650" s="79" t="s">
        <v>128</v>
      </c>
      <c r="F650" s="79"/>
      <c r="G650" s="49">
        <f>G652</f>
        <v>0</v>
      </c>
    </row>
    <row r="651" spans="2:7" s="42" customFormat="1" ht="12.75" hidden="1">
      <c r="B651" s="48"/>
      <c r="C651" s="50"/>
      <c r="D651" s="48"/>
      <c r="E651" s="48"/>
      <c r="F651" s="48"/>
      <c r="G651" s="49"/>
    </row>
    <row r="652" spans="2:7" s="42" customFormat="1" ht="12.75" hidden="1">
      <c r="B652" s="48"/>
      <c r="C652" s="50">
        <v>1</v>
      </c>
      <c r="D652" s="48" t="s">
        <v>805</v>
      </c>
      <c r="E652" s="48">
        <v>2023</v>
      </c>
      <c r="F652" s="48" t="s">
        <v>806</v>
      </c>
      <c r="G652" s="49">
        <v>0</v>
      </c>
    </row>
    <row r="653" spans="2:7" s="42" customFormat="1" ht="12.75" hidden="1">
      <c r="B653" s="48"/>
      <c r="C653" s="50"/>
      <c r="D653" s="48"/>
      <c r="E653" s="48"/>
      <c r="F653" s="48"/>
      <c r="G653" s="49"/>
    </row>
    <row r="654" spans="2:7" s="42" customFormat="1" ht="12.75" customHeight="1">
      <c r="B654" s="48"/>
      <c r="C654" s="50"/>
      <c r="D654" s="48"/>
      <c r="E654" s="79" t="s">
        <v>128</v>
      </c>
      <c r="F654" s="79"/>
      <c r="G654" s="51">
        <f>G656</f>
        <v>6000</v>
      </c>
    </row>
    <row r="655" spans="2:7" s="42" customFormat="1" ht="12.75">
      <c r="B655" s="48"/>
      <c r="C655" s="50"/>
      <c r="D655" s="48"/>
      <c r="E655" s="48"/>
      <c r="F655" s="48"/>
      <c r="G655" s="49"/>
    </row>
    <row r="656" spans="2:7" s="42" customFormat="1" ht="12.75">
      <c r="B656" s="48"/>
      <c r="C656" s="50">
        <v>1</v>
      </c>
      <c r="D656" s="48" t="s">
        <v>807</v>
      </c>
      <c r="E656" s="48">
        <v>2023</v>
      </c>
      <c r="F656" s="48" t="s">
        <v>808</v>
      </c>
      <c r="G656" s="49">
        <v>6000</v>
      </c>
    </row>
    <row r="657" spans="2:7" s="42" customFormat="1" ht="12.75">
      <c r="B657" s="48"/>
      <c r="C657" s="50"/>
      <c r="D657" s="48"/>
      <c r="E657" s="48"/>
      <c r="F657" s="48"/>
      <c r="G657" s="49"/>
    </row>
    <row r="658" spans="1:7" s="42" customFormat="1" ht="12.75" customHeight="1">
      <c r="A658" s="42" t="s">
        <v>809</v>
      </c>
      <c r="B658" s="48" t="s">
        <v>214</v>
      </c>
      <c r="C658" s="30"/>
      <c r="D658" s="30"/>
      <c r="E658" s="79" t="s">
        <v>133</v>
      </c>
      <c r="F658" s="79"/>
      <c r="G658" s="68">
        <f>SUM(G660:G662)</f>
        <v>6500</v>
      </c>
    </row>
    <row r="659" spans="2:7" s="42" customFormat="1" ht="12.75">
      <c r="B659" s="48"/>
      <c r="C659" s="50"/>
      <c r="D659" s="48"/>
      <c r="E659" s="48"/>
      <c r="F659" s="48"/>
      <c r="G659" s="49"/>
    </row>
    <row r="660" spans="2:7" s="42" customFormat="1" ht="12.75" hidden="1">
      <c r="B660" s="48"/>
      <c r="C660" s="48">
        <v>1</v>
      </c>
      <c r="D660" s="48" t="s">
        <v>810</v>
      </c>
      <c r="E660" s="48">
        <v>2023</v>
      </c>
      <c r="F660" s="42" t="s">
        <v>811</v>
      </c>
      <c r="G660" s="49">
        <v>0</v>
      </c>
    </row>
    <row r="661" spans="2:7" s="42" customFormat="1" ht="12.75" hidden="1">
      <c r="B661" s="48"/>
      <c r="C661" s="48">
        <v>1</v>
      </c>
      <c r="D661" s="48" t="s">
        <v>812</v>
      </c>
      <c r="E661" s="48">
        <v>2023</v>
      </c>
      <c r="F661" s="42" t="s">
        <v>813</v>
      </c>
      <c r="G661" s="49">
        <v>0</v>
      </c>
    </row>
    <row r="662" spans="2:7" s="42" customFormat="1" ht="12.75">
      <c r="B662" s="48"/>
      <c r="C662" s="48">
        <v>1</v>
      </c>
      <c r="D662" s="48" t="s">
        <v>814</v>
      </c>
      <c r="E662" s="48">
        <v>2023</v>
      </c>
      <c r="F662" s="42" t="s">
        <v>815</v>
      </c>
      <c r="G662" s="49">
        <v>6500</v>
      </c>
    </row>
    <row r="663" spans="2:7" s="42" customFormat="1" ht="12.75">
      <c r="B663" s="48"/>
      <c r="C663" s="50"/>
      <c r="D663" s="48"/>
      <c r="E663" s="48"/>
      <c r="F663" s="48"/>
      <c r="G663" s="49"/>
    </row>
    <row r="664" spans="2:7" s="42" customFormat="1" ht="12.75" customHeight="1">
      <c r="B664" s="48"/>
      <c r="C664" s="50"/>
      <c r="D664" s="48"/>
      <c r="E664" s="79" t="s">
        <v>816</v>
      </c>
      <c r="F664" s="79"/>
      <c r="G664" s="51">
        <f>SUM(G666:G670)</f>
        <v>422182.19</v>
      </c>
    </row>
    <row r="665" spans="2:7" s="42" customFormat="1" ht="12.75">
      <c r="B665" s="48"/>
      <c r="C665" s="50"/>
      <c r="D665" s="48"/>
      <c r="E665" s="48"/>
      <c r="F665" s="48"/>
      <c r="G665" s="49"/>
    </row>
    <row r="666" spans="2:7" s="42" customFormat="1" ht="12.75" hidden="1">
      <c r="B666" s="48"/>
      <c r="C666" s="48">
        <v>1</v>
      </c>
      <c r="D666" s="48" t="s">
        <v>817</v>
      </c>
      <c r="E666" s="48">
        <v>2023</v>
      </c>
      <c r="F666" s="48" t="s">
        <v>818</v>
      </c>
      <c r="G666" s="49"/>
    </row>
    <row r="667" spans="2:7" s="42" customFormat="1" ht="12.75">
      <c r="B667" s="48"/>
      <c r="C667" s="48">
        <v>1</v>
      </c>
      <c r="D667" s="48" t="s">
        <v>819</v>
      </c>
      <c r="E667" s="48">
        <v>2023</v>
      </c>
      <c r="F667" s="48" t="s">
        <v>820</v>
      </c>
      <c r="G667" s="49">
        <v>258769.05</v>
      </c>
    </row>
    <row r="668" spans="2:7" s="42" customFormat="1" ht="12.75">
      <c r="B668" s="48"/>
      <c r="C668" s="48">
        <v>1</v>
      </c>
      <c r="D668" s="48" t="s">
        <v>821</v>
      </c>
      <c r="E668" s="48">
        <v>2023</v>
      </c>
      <c r="F668" s="42" t="s">
        <v>822</v>
      </c>
      <c r="G668" s="49">
        <v>6500</v>
      </c>
    </row>
    <row r="669" spans="2:7" s="42" customFormat="1" ht="12.75" hidden="1">
      <c r="B669" s="48"/>
      <c r="C669" s="48">
        <v>1</v>
      </c>
      <c r="D669" s="48" t="s">
        <v>823</v>
      </c>
      <c r="E669" s="48">
        <v>2023</v>
      </c>
      <c r="F669" s="48" t="s">
        <v>824</v>
      </c>
      <c r="G669" s="49"/>
    </row>
    <row r="670" spans="2:7" s="42" customFormat="1" ht="12.75">
      <c r="B670" s="48"/>
      <c r="C670" s="48">
        <v>1</v>
      </c>
      <c r="D670" s="48" t="s">
        <v>825</v>
      </c>
      <c r="E670" s="48">
        <v>2023</v>
      </c>
      <c r="F670" s="48" t="s">
        <v>826</v>
      </c>
      <c r="G670" s="49">
        <v>156913.14</v>
      </c>
    </row>
    <row r="671" spans="2:7" s="42" customFormat="1" ht="12.75">
      <c r="B671" s="48"/>
      <c r="G671" s="52"/>
    </row>
    <row r="672" spans="1:7" s="42" customFormat="1" ht="12.75" customHeight="1">
      <c r="A672" s="53" t="s">
        <v>827</v>
      </c>
      <c r="B672" s="54" t="s">
        <v>214</v>
      </c>
      <c r="C672" s="50"/>
      <c r="D672" s="48"/>
      <c r="E672" s="79" t="s">
        <v>513</v>
      </c>
      <c r="F672" s="79"/>
      <c r="G672" s="51">
        <f>G674</f>
        <v>798000</v>
      </c>
    </row>
    <row r="673" spans="2:7" s="42" customFormat="1" ht="12.75">
      <c r="B673" s="48"/>
      <c r="C673" s="50"/>
      <c r="D673" s="48"/>
      <c r="E673" s="48"/>
      <c r="F673" s="48"/>
      <c r="G673" s="49"/>
    </row>
    <row r="674" spans="2:7" s="42" customFormat="1" ht="12.75">
      <c r="B674" s="48"/>
      <c r="C674" s="48">
        <v>1</v>
      </c>
      <c r="D674" s="48" t="s">
        <v>828</v>
      </c>
      <c r="E674" s="48">
        <v>2023</v>
      </c>
      <c r="F674" s="48" t="s">
        <v>829</v>
      </c>
      <c r="G674" s="49">
        <v>798000</v>
      </c>
    </row>
    <row r="675" spans="2:7" s="42" customFormat="1" ht="12.75">
      <c r="B675" s="48"/>
      <c r="C675" s="50"/>
      <c r="D675" s="48"/>
      <c r="E675" s="48"/>
      <c r="F675" s="48"/>
      <c r="G675" s="49"/>
    </row>
    <row r="676" spans="2:7" s="42" customFormat="1" ht="12.75" customHeight="1">
      <c r="B676" s="48"/>
      <c r="C676" s="50"/>
      <c r="D676" s="48"/>
      <c r="E676" s="79" t="s">
        <v>138</v>
      </c>
      <c r="F676" s="79"/>
      <c r="G676" s="51">
        <f>SUM(G678:G693)</f>
        <v>326193.87</v>
      </c>
    </row>
    <row r="677" spans="2:7" s="42" customFormat="1" ht="12.75">
      <c r="B677" s="48"/>
      <c r="C677" s="50"/>
      <c r="D677" s="48"/>
      <c r="E677" s="48"/>
      <c r="F677" s="48"/>
      <c r="G677" s="49"/>
    </row>
    <row r="678" spans="2:7" s="42" customFormat="1" ht="12.75">
      <c r="B678" s="48"/>
      <c r="C678" s="48">
        <v>1</v>
      </c>
      <c r="D678" s="48" t="s">
        <v>830</v>
      </c>
      <c r="E678" s="48">
        <v>2023</v>
      </c>
      <c r="F678" s="48" t="s">
        <v>831</v>
      </c>
      <c r="G678" s="49">
        <v>36403.87</v>
      </c>
    </row>
    <row r="679" spans="2:7" s="42" customFormat="1" ht="12.75">
      <c r="B679" s="48"/>
      <c r="C679" s="48">
        <v>1</v>
      </c>
      <c r="D679" s="48" t="s">
        <v>832</v>
      </c>
      <c r="E679" s="48">
        <v>2023</v>
      </c>
      <c r="F679" s="48" t="s">
        <v>833</v>
      </c>
      <c r="G679" s="49">
        <v>53000</v>
      </c>
    </row>
    <row r="680" spans="2:7" s="42" customFormat="1" ht="12.75">
      <c r="B680" s="48"/>
      <c r="C680" s="48">
        <v>1</v>
      </c>
      <c r="D680" s="48" t="s">
        <v>834</v>
      </c>
      <c r="E680" s="48">
        <v>2023</v>
      </c>
      <c r="F680" s="48" t="s">
        <v>835</v>
      </c>
      <c r="G680" s="49">
        <v>6000</v>
      </c>
    </row>
    <row r="681" spans="2:7" s="42" customFormat="1" ht="12.75">
      <c r="B681" s="48"/>
      <c r="C681" s="48">
        <v>1</v>
      </c>
      <c r="D681" s="48" t="s">
        <v>836</v>
      </c>
      <c r="E681" s="48">
        <v>2023</v>
      </c>
      <c r="F681" s="48" t="s">
        <v>837</v>
      </c>
      <c r="G681" s="49">
        <v>3040</v>
      </c>
    </row>
    <row r="682" spans="2:7" s="42" customFormat="1" ht="12.75">
      <c r="B682" s="48"/>
      <c r="C682" s="48">
        <v>1</v>
      </c>
      <c r="D682" s="48" t="s">
        <v>838</v>
      </c>
      <c r="E682" s="48">
        <v>2023</v>
      </c>
      <c r="F682" s="48" t="s">
        <v>839</v>
      </c>
      <c r="G682" s="49">
        <v>15000</v>
      </c>
    </row>
    <row r="683" spans="2:7" s="42" customFormat="1" ht="12.75">
      <c r="B683" s="48"/>
      <c r="C683" s="48">
        <v>1</v>
      </c>
      <c r="D683" s="48" t="s">
        <v>840</v>
      </c>
      <c r="E683" s="48">
        <v>2023</v>
      </c>
      <c r="F683" s="48" t="s">
        <v>841</v>
      </c>
      <c r="G683" s="49">
        <v>59500</v>
      </c>
    </row>
    <row r="684" spans="2:7" s="42" customFormat="1" ht="12.75">
      <c r="B684" s="48"/>
      <c r="C684" s="48">
        <v>1</v>
      </c>
      <c r="D684" s="48" t="s">
        <v>842</v>
      </c>
      <c r="E684" s="48">
        <v>2023</v>
      </c>
      <c r="F684" s="48" t="s">
        <v>843</v>
      </c>
      <c r="G684" s="49">
        <v>21800</v>
      </c>
    </row>
    <row r="685" spans="2:7" s="42" customFormat="1" ht="12.75">
      <c r="B685" s="48"/>
      <c r="C685" s="48">
        <v>1</v>
      </c>
      <c r="D685" s="48" t="s">
        <v>844</v>
      </c>
      <c r="E685" s="48">
        <v>2023</v>
      </c>
      <c r="F685" s="48" t="s">
        <v>845</v>
      </c>
      <c r="G685" s="49">
        <v>77800</v>
      </c>
    </row>
    <row r="686" spans="2:7" s="42" customFormat="1" ht="12.75">
      <c r="B686" s="48"/>
      <c r="C686" s="48">
        <v>1</v>
      </c>
      <c r="D686" s="48" t="s">
        <v>846</v>
      </c>
      <c r="E686" s="48">
        <v>2023</v>
      </c>
      <c r="F686" s="48" t="s">
        <v>847</v>
      </c>
      <c r="G686" s="49">
        <v>300</v>
      </c>
    </row>
    <row r="687" spans="2:7" s="42" customFormat="1" ht="12.75">
      <c r="B687" s="48"/>
      <c r="C687" s="48">
        <v>1</v>
      </c>
      <c r="D687" s="48" t="s">
        <v>848</v>
      </c>
      <c r="E687" s="48">
        <v>2023</v>
      </c>
      <c r="F687" s="48" t="s">
        <v>849</v>
      </c>
      <c r="G687" s="49">
        <v>1000</v>
      </c>
    </row>
    <row r="688" spans="2:7" s="42" customFormat="1" ht="12.75">
      <c r="B688" s="48"/>
      <c r="C688" s="48">
        <v>1</v>
      </c>
      <c r="D688" s="48" t="s">
        <v>850</v>
      </c>
      <c r="E688" s="48">
        <v>2023</v>
      </c>
      <c r="F688" s="48" t="s">
        <v>851</v>
      </c>
      <c r="G688" s="49">
        <v>1000</v>
      </c>
    </row>
    <row r="689" spans="2:7" s="42" customFormat="1" ht="12.75">
      <c r="B689" s="48"/>
      <c r="C689" s="48">
        <v>1</v>
      </c>
      <c r="D689" s="48" t="s">
        <v>852</v>
      </c>
      <c r="E689" s="48">
        <v>2023</v>
      </c>
      <c r="F689" s="48" t="s">
        <v>853</v>
      </c>
      <c r="G689" s="49">
        <v>16600</v>
      </c>
    </row>
    <row r="690" spans="2:7" s="42" customFormat="1" ht="12.75" hidden="1">
      <c r="B690" s="48"/>
      <c r="C690" s="48">
        <v>1</v>
      </c>
      <c r="D690" s="48" t="s">
        <v>854</v>
      </c>
      <c r="E690" s="48">
        <v>2023</v>
      </c>
      <c r="F690" s="48" t="s">
        <v>855</v>
      </c>
      <c r="G690" s="49"/>
    </row>
    <row r="691" spans="2:7" s="42" customFormat="1" ht="12.75">
      <c r="B691" s="48"/>
      <c r="C691" s="48">
        <v>1</v>
      </c>
      <c r="D691" s="48" t="s">
        <v>854</v>
      </c>
      <c r="E691" s="48">
        <v>2023</v>
      </c>
      <c r="F691" s="48" t="s">
        <v>856</v>
      </c>
      <c r="G691" s="49">
        <v>1650</v>
      </c>
    </row>
    <row r="692" spans="2:7" s="42" customFormat="1" ht="12.75">
      <c r="B692" s="48"/>
      <c r="C692" s="48">
        <v>1</v>
      </c>
      <c r="D692" s="48" t="s">
        <v>857</v>
      </c>
      <c r="E692" s="48">
        <v>2023</v>
      </c>
      <c r="F692" s="48" t="s">
        <v>858</v>
      </c>
      <c r="G692" s="49">
        <v>31100</v>
      </c>
    </row>
    <row r="693" spans="2:7" s="42" customFormat="1" ht="12.75">
      <c r="B693" s="48"/>
      <c r="C693" s="48">
        <v>1</v>
      </c>
      <c r="D693" s="48" t="s">
        <v>859</v>
      </c>
      <c r="E693" s="48">
        <v>2023</v>
      </c>
      <c r="F693" s="48" t="s">
        <v>860</v>
      </c>
      <c r="G693" s="49">
        <v>2000</v>
      </c>
    </row>
    <row r="694" spans="2:7" s="42" customFormat="1" ht="12.75">
      <c r="B694" s="48"/>
      <c r="C694" s="48"/>
      <c r="D694" s="48"/>
      <c r="E694" s="48"/>
      <c r="F694" s="48"/>
      <c r="G694" s="49"/>
    </row>
    <row r="695" spans="2:7" s="42" customFormat="1" ht="12.75" customHeight="1">
      <c r="B695" s="48"/>
      <c r="C695" s="50"/>
      <c r="D695" s="48"/>
      <c r="E695" s="79" t="s">
        <v>144</v>
      </c>
      <c r="F695" s="79"/>
      <c r="G695" s="51">
        <f>SUM(G697:G729)</f>
        <v>662321.99</v>
      </c>
    </row>
    <row r="696" spans="2:7" s="42" customFormat="1" ht="12.75">
      <c r="B696" s="48"/>
      <c r="C696" s="50"/>
      <c r="D696" s="48"/>
      <c r="E696" s="48"/>
      <c r="F696" s="48"/>
      <c r="G696" s="49"/>
    </row>
    <row r="697" spans="2:7" s="42" customFormat="1" ht="12.75">
      <c r="B697" s="48"/>
      <c r="C697" s="48">
        <v>1</v>
      </c>
      <c r="D697" s="48" t="s">
        <v>861</v>
      </c>
      <c r="E697" s="48">
        <v>2023</v>
      </c>
      <c r="F697" s="48" t="s">
        <v>862</v>
      </c>
      <c r="G697" s="49">
        <v>6000</v>
      </c>
    </row>
    <row r="698" spans="2:7" s="42" customFormat="1" ht="12.75">
      <c r="B698" s="48"/>
      <c r="C698" s="48">
        <v>1</v>
      </c>
      <c r="D698" s="48" t="s">
        <v>863</v>
      </c>
      <c r="E698" s="48">
        <v>2023</v>
      </c>
      <c r="F698" s="48" t="s">
        <v>864</v>
      </c>
      <c r="G698" s="49">
        <v>130000</v>
      </c>
    </row>
    <row r="699" spans="2:7" s="42" customFormat="1" ht="12.75">
      <c r="B699" s="48"/>
      <c r="C699" s="48">
        <v>1</v>
      </c>
      <c r="D699" s="48" t="s">
        <v>865</v>
      </c>
      <c r="E699" s="48">
        <v>2023</v>
      </c>
      <c r="F699" s="48" t="s">
        <v>866</v>
      </c>
      <c r="G699" s="49">
        <v>90300</v>
      </c>
    </row>
    <row r="700" spans="2:7" s="42" customFormat="1" ht="12.75">
      <c r="B700" s="48"/>
      <c r="C700" s="48">
        <v>1</v>
      </c>
      <c r="D700" s="48" t="s">
        <v>867</v>
      </c>
      <c r="E700" s="48">
        <v>2023</v>
      </c>
      <c r="F700" s="48" t="s">
        <v>868</v>
      </c>
      <c r="G700" s="49">
        <v>63737.99</v>
      </c>
    </row>
    <row r="701" spans="2:7" s="42" customFormat="1" ht="12.75">
      <c r="B701" s="48"/>
      <c r="C701" s="48">
        <v>1</v>
      </c>
      <c r="D701" s="48" t="s">
        <v>869</v>
      </c>
      <c r="E701" s="48">
        <v>2023</v>
      </c>
      <c r="F701" s="48" t="s">
        <v>870</v>
      </c>
      <c r="G701" s="49">
        <v>43250</v>
      </c>
    </row>
    <row r="702" spans="2:7" s="42" customFormat="1" ht="12.75" hidden="1">
      <c r="B702" s="48"/>
      <c r="C702" s="48">
        <v>1</v>
      </c>
      <c r="D702" s="48" t="s">
        <v>871</v>
      </c>
      <c r="E702" s="48">
        <v>2023</v>
      </c>
      <c r="F702" s="48" t="s">
        <v>872</v>
      </c>
      <c r="G702" s="49">
        <v>0</v>
      </c>
    </row>
    <row r="703" spans="2:7" s="42" customFormat="1" ht="12.75">
      <c r="B703" s="48"/>
      <c r="C703" s="48">
        <v>1</v>
      </c>
      <c r="D703" s="48" t="s">
        <v>873</v>
      </c>
      <c r="E703" s="48">
        <v>2023</v>
      </c>
      <c r="F703" s="48" t="s">
        <v>874</v>
      </c>
      <c r="G703" s="49">
        <v>3600</v>
      </c>
    </row>
    <row r="704" spans="2:7" s="42" customFormat="1" ht="12.75">
      <c r="B704" s="48"/>
      <c r="C704" s="48">
        <v>1</v>
      </c>
      <c r="D704" s="48" t="s">
        <v>875</v>
      </c>
      <c r="E704" s="48">
        <v>2023</v>
      </c>
      <c r="F704" s="48" t="s">
        <v>876</v>
      </c>
      <c r="G704" s="49">
        <v>0</v>
      </c>
    </row>
    <row r="705" spans="2:7" s="42" customFormat="1" ht="12.75">
      <c r="B705" s="48"/>
      <c r="C705" s="48">
        <v>1</v>
      </c>
      <c r="D705" s="48" t="s">
        <v>877</v>
      </c>
      <c r="E705" s="48">
        <v>2023</v>
      </c>
      <c r="F705" s="48" t="s">
        <v>878</v>
      </c>
      <c r="G705" s="49">
        <v>3000</v>
      </c>
    </row>
    <row r="706" spans="2:7" s="42" customFormat="1" ht="12.75">
      <c r="B706" s="48"/>
      <c r="C706" s="48">
        <v>1</v>
      </c>
      <c r="D706" s="48" t="s">
        <v>879</v>
      </c>
      <c r="E706" s="48">
        <v>2023</v>
      </c>
      <c r="F706" s="48" t="s">
        <v>880</v>
      </c>
      <c r="G706" s="49">
        <v>16000</v>
      </c>
    </row>
    <row r="707" spans="2:7" s="42" customFormat="1" ht="12.75">
      <c r="B707" s="48"/>
      <c r="C707" s="48">
        <v>1</v>
      </c>
      <c r="D707" s="48" t="s">
        <v>881</v>
      </c>
      <c r="E707" s="48">
        <v>2023</v>
      </c>
      <c r="F707" s="48" t="s">
        <v>882</v>
      </c>
      <c r="G707" s="49">
        <v>4000</v>
      </c>
    </row>
    <row r="708" spans="2:7" s="42" customFormat="1" ht="12.75">
      <c r="B708" s="48"/>
      <c r="C708" s="48">
        <v>1</v>
      </c>
      <c r="D708" s="48" t="s">
        <v>883</v>
      </c>
      <c r="E708" s="48">
        <v>2023</v>
      </c>
      <c r="F708" s="48" t="s">
        <v>884</v>
      </c>
      <c r="G708" s="49">
        <v>10000</v>
      </c>
    </row>
    <row r="709" spans="2:7" s="42" customFormat="1" ht="12.75">
      <c r="B709" s="48"/>
      <c r="C709" s="48">
        <v>1</v>
      </c>
      <c r="D709" s="48" t="s">
        <v>885</v>
      </c>
      <c r="E709" s="48">
        <v>2023</v>
      </c>
      <c r="F709" s="48" t="s">
        <v>886</v>
      </c>
      <c r="G709" s="49">
        <v>5600</v>
      </c>
    </row>
    <row r="710" spans="2:7" s="42" customFormat="1" ht="12.75">
      <c r="B710" s="48"/>
      <c r="C710" s="48">
        <v>1</v>
      </c>
      <c r="D710" s="48" t="s">
        <v>887</v>
      </c>
      <c r="E710" s="48">
        <v>2023</v>
      </c>
      <c r="F710" s="48" t="s">
        <v>888</v>
      </c>
      <c r="G710" s="49">
        <v>4000</v>
      </c>
    </row>
    <row r="711" spans="2:7" s="42" customFormat="1" ht="12.75">
      <c r="B711" s="48"/>
      <c r="C711" s="48">
        <v>1</v>
      </c>
      <c r="D711" s="48" t="s">
        <v>889</v>
      </c>
      <c r="E711" s="48">
        <v>2023</v>
      </c>
      <c r="F711" s="48" t="s">
        <v>890</v>
      </c>
      <c r="G711" s="49">
        <v>6000</v>
      </c>
    </row>
    <row r="712" spans="2:7" s="42" customFormat="1" ht="12.75">
      <c r="B712" s="48"/>
      <c r="C712" s="48">
        <v>1</v>
      </c>
      <c r="D712" s="48" t="s">
        <v>891</v>
      </c>
      <c r="E712" s="48">
        <v>2023</v>
      </c>
      <c r="F712" s="48" t="s">
        <v>892</v>
      </c>
      <c r="G712" s="49">
        <v>10000</v>
      </c>
    </row>
    <row r="713" spans="2:7" s="42" customFormat="1" ht="12.75">
      <c r="B713" s="48"/>
      <c r="C713" s="48">
        <v>1</v>
      </c>
      <c r="D713" s="48" t="s">
        <v>893</v>
      </c>
      <c r="E713" s="48">
        <v>2023</v>
      </c>
      <c r="F713" s="48" t="s">
        <v>894</v>
      </c>
      <c r="G713" s="49">
        <v>20000</v>
      </c>
    </row>
    <row r="714" spans="2:7" s="42" customFormat="1" ht="12.75" hidden="1">
      <c r="B714" s="48"/>
      <c r="C714" s="48">
        <v>1</v>
      </c>
      <c r="D714" s="48" t="s">
        <v>895</v>
      </c>
      <c r="E714" s="48">
        <v>2023</v>
      </c>
      <c r="F714" s="48" t="s">
        <v>896</v>
      </c>
      <c r="G714" s="49"/>
    </row>
    <row r="715" spans="2:7" s="42" customFormat="1" ht="12.75" hidden="1">
      <c r="B715" s="48"/>
      <c r="C715" s="48">
        <v>1</v>
      </c>
      <c r="D715" s="48" t="s">
        <v>897</v>
      </c>
      <c r="E715" s="48">
        <v>2023</v>
      </c>
      <c r="F715" s="48" t="s">
        <v>898</v>
      </c>
      <c r="G715" s="49"/>
    </row>
    <row r="716" spans="2:7" s="42" customFormat="1" ht="12.75">
      <c r="B716" s="48"/>
      <c r="C716" s="48">
        <v>1</v>
      </c>
      <c r="D716" s="48" t="s">
        <v>899</v>
      </c>
      <c r="E716" s="48">
        <v>2023</v>
      </c>
      <c r="F716" s="48" t="s">
        <v>900</v>
      </c>
      <c r="G716" s="49">
        <v>6000</v>
      </c>
    </row>
    <row r="717" spans="2:7" s="42" customFormat="1" ht="12.75">
      <c r="B717" s="48"/>
      <c r="C717" s="48">
        <v>1</v>
      </c>
      <c r="D717" s="48" t="s">
        <v>901</v>
      </c>
      <c r="E717" s="48">
        <v>2023</v>
      </c>
      <c r="F717" s="48" t="s">
        <v>902</v>
      </c>
      <c r="G717" s="49">
        <v>138000</v>
      </c>
    </row>
    <row r="718" spans="2:7" s="42" customFormat="1" ht="12.75">
      <c r="B718" s="48"/>
      <c r="C718" s="48">
        <v>1</v>
      </c>
      <c r="D718" s="48" t="s">
        <v>903</v>
      </c>
      <c r="E718" s="48">
        <v>2023</v>
      </c>
      <c r="F718" s="48" t="s">
        <v>904</v>
      </c>
      <c r="G718" s="49">
        <v>10000</v>
      </c>
    </row>
    <row r="719" spans="2:7" s="42" customFormat="1" ht="12.75">
      <c r="B719" s="48"/>
      <c r="C719" s="48">
        <v>1</v>
      </c>
      <c r="D719" s="48" t="s">
        <v>905</v>
      </c>
      <c r="E719" s="48">
        <v>2023</v>
      </c>
      <c r="F719" s="48" t="s">
        <v>906</v>
      </c>
      <c r="G719" s="49">
        <v>3000</v>
      </c>
    </row>
    <row r="720" spans="2:7" s="42" customFormat="1" ht="12.75">
      <c r="B720" s="48"/>
      <c r="C720" s="48">
        <v>1</v>
      </c>
      <c r="D720" s="48" t="s">
        <v>907</v>
      </c>
      <c r="E720" s="48">
        <v>2023</v>
      </c>
      <c r="F720" s="48" t="s">
        <v>908</v>
      </c>
      <c r="G720" s="49">
        <v>5400</v>
      </c>
    </row>
    <row r="721" spans="2:7" s="42" customFormat="1" ht="12.75">
      <c r="B721" s="48"/>
      <c r="C721" s="48">
        <v>1</v>
      </c>
      <c r="D721" s="48" t="s">
        <v>909</v>
      </c>
      <c r="E721" s="48">
        <v>2023</v>
      </c>
      <c r="F721" s="48" t="s">
        <v>910</v>
      </c>
      <c r="G721" s="49">
        <v>5400</v>
      </c>
    </row>
    <row r="722" spans="2:7" s="42" customFormat="1" ht="12.75">
      <c r="B722" s="48"/>
      <c r="C722" s="48">
        <v>1</v>
      </c>
      <c r="D722" s="48" t="s">
        <v>911</v>
      </c>
      <c r="E722" s="48">
        <v>2023</v>
      </c>
      <c r="F722" s="48" t="s">
        <v>912</v>
      </c>
      <c r="G722" s="49">
        <v>6000</v>
      </c>
    </row>
    <row r="723" spans="2:7" s="42" customFormat="1" ht="12.75">
      <c r="B723" s="48"/>
      <c r="C723" s="48">
        <v>1</v>
      </c>
      <c r="D723" s="48" t="s">
        <v>913</v>
      </c>
      <c r="E723" s="48">
        <v>2023</v>
      </c>
      <c r="F723" s="48" t="s">
        <v>914</v>
      </c>
      <c r="G723" s="49">
        <v>5400</v>
      </c>
    </row>
    <row r="724" spans="2:7" s="42" customFormat="1" ht="12.75" hidden="1">
      <c r="B724" s="48"/>
      <c r="C724" s="48">
        <v>1</v>
      </c>
      <c r="D724" s="48" t="s">
        <v>915</v>
      </c>
      <c r="E724" s="48">
        <v>2023</v>
      </c>
      <c r="F724" s="48" t="s">
        <v>878</v>
      </c>
      <c r="G724" s="49">
        <v>0</v>
      </c>
    </row>
    <row r="725" spans="2:7" s="42" customFormat="1" ht="12.75">
      <c r="B725" s="48"/>
      <c r="C725" s="48">
        <v>1</v>
      </c>
      <c r="D725" s="48" t="s">
        <v>916</v>
      </c>
      <c r="E725" s="48">
        <v>2023</v>
      </c>
      <c r="F725" s="48" t="s">
        <v>917</v>
      </c>
      <c r="G725" s="49">
        <v>5400</v>
      </c>
    </row>
    <row r="726" spans="2:7" s="42" customFormat="1" ht="12.75">
      <c r="B726" s="48"/>
      <c r="C726" s="48">
        <v>1</v>
      </c>
      <c r="D726" s="48" t="s">
        <v>918</v>
      </c>
      <c r="E726" s="48">
        <v>2023</v>
      </c>
      <c r="F726" s="48" t="s">
        <v>919</v>
      </c>
      <c r="G726" s="49">
        <v>6324</v>
      </c>
    </row>
    <row r="727" spans="2:7" s="42" customFormat="1" ht="12.75">
      <c r="B727" s="48"/>
      <c r="C727" s="48">
        <v>1</v>
      </c>
      <c r="D727" s="48" t="s">
        <v>920</v>
      </c>
      <c r="E727" s="48">
        <v>2023</v>
      </c>
      <c r="F727" s="48" t="s">
        <v>921</v>
      </c>
      <c r="G727" s="49">
        <v>510</v>
      </c>
    </row>
    <row r="728" spans="2:7" s="42" customFormat="1" ht="12.75">
      <c r="B728" s="48"/>
      <c r="C728" s="48">
        <v>1</v>
      </c>
      <c r="D728" s="48" t="s">
        <v>922</v>
      </c>
      <c r="E728" s="48">
        <v>2023</v>
      </c>
      <c r="F728" s="48" t="s">
        <v>923</v>
      </c>
      <c r="G728" s="49">
        <v>5400</v>
      </c>
    </row>
    <row r="729" spans="2:7" s="42" customFormat="1" ht="12.75">
      <c r="B729" s="48"/>
      <c r="C729" s="48">
        <v>1</v>
      </c>
      <c r="D729" s="48" t="s">
        <v>924</v>
      </c>
      <c r="E729" s="48">
        <v>2023</v>
      </c>
      <c r="F729" s="48" t="s">
        <v>925</v>
      </c>
      <c r="G729" s="49">
        <v>50000</v>
      </c>
    </row>
    <row r="730" spans="2:7" s="42" customFormat="1" ht="12.75">
      <c r="B730" s="48"/>
      <c r="D730" s="48"/>
      <c r="G730" s="52"/>
    </row>
    <row r="731" spans="2:7" s="42" customFormat="1" ht="12.75" customHeight="1">
      <c r="B731" s="48"/>
      <c r="E731" s="79" t="s">
        <v>161</v>
      </c>
      <c r="F731" s="79"/>
      <c r="G731" s="51">
        <f>SUM(G733:G735)</f>
        <v>33000</v>
      </c>
    </row>
    <row r="732" spans="2:7" s="42" customFormat="1" ht="12.75">
      <c r="B732" s="48"/>
      <c r="G732" s="52"/>
    </row>
    <row r="733" spans="2:7" s="42" customFormat="1" ht="12.75">
      <c r="B733" s="48"/>
      <c r="C733" s="48">
        <v>1</v>
      </c>
      <c r="D733" s="48" t="s">
        <v>926</v>
      </c>
      <c r="E733" s="48">
        <v>2023</v>
      </c>
      <c r="F733" s="48" t="s">
        <v>927</v>
      </c>
      <c r="G733" s="49">
        <v>30000</v>
      </c>
    </row>
    <row r="734" spans="2:7" s="42" customFormat="1" ht="12.75">
      <c r="B734" s="48"/>
      <c r="C734" s="48">
        <v>1</v>
      </c>
      <c r="D734" s="48" t="s">
        <v>928</v>
      </c>
      <c r="E734" s="48">
        <v>2023</v>
      </c>
      <c r="F734" s="48" t="s">
        <v>929</v>
      </c>
      <c r="G734" s="49">
        <v>2200</v>
      </c>
    </row>
    <row r="735" spans="2:7" s="42" customFormat="1" ht="12.75">
      <c r="B735" s="48"/>
      <c r="C735" s="48">
        <v>1</v>
      </c>
      <c r="D735" s="48" t="s">
        <v>930</v>
      </c>
      <c r="E735" s="48">
        <v>2023</v>
      </c>
      <c r="F735" s="48" t="s">
        <v>931</v>
      </c>
      <c r="G735" s="49">
        <v>800</v>
      </c>
    </row>
    <row r="736" spans="2:7" s="42" customFormat="1" ht="12.75">
      <c r="B736" s="48"/>
      <c r="G736" s="52"/>
    </row>
    <row r="737" spans="2:7" s="42" customFormat="1" ht="12.75" customHeight="1">
      <c r="B737" s="48"/>
      <c r="E737" s="79" t="s">
        <v>171</v>
      </c>
      <c r="F737" s="79"/>
      <c r="G737" s="51">
        <f>SUM(G739:G745)</f>
        <v>212969.41</v>
      </c>
    </row>
    <row r="738" spans="2:7" s="42" customFormat="1" ht="12.75" customHeight="1">
      <c r="B738" s="48"/>
      <c r="E738" s="39"/>
      <c r="F738" s="39"/>
      <c r="G738" s="51"/>
    </row>
    <row r="739" spans="2:7" s="42" customFormat="1" ht="12.75">
      <c r="B739" s="48"/>
      <c r="C739" s="48">
        <v>1</v>
      </c>
      <c r="D739" s="48" t="s">
        <v>932</v>
      </c>
      <c r="E739" s="48">
        <v>2023</v>
      </c>
      <c r="F739" s="48" t="s">
        <v>933</v>
      </c>
      <c r="G739" s="49">
        <v>20000</v>
      </c>
    </row>
    <row r="740" spans="2:7" s="42" customFormat="1" ht="12.75" hidden="1">
      <c r="B740" s="48"/>
      <c r="C740" s="48">
        <v>1</v>
      </c>
      <c r="D740" s="48" t="s">
        <v>934</v>
      </c>
      <c r="E740" s="48">
        <v>2023</v>
      </c>
      <c r="F740" s="48" t="s">
        <v>935</v>
      </c>
      <c r="G740" s="49">
        <v>0</v>
      </c>
    </row>
    <row r="741" spans="2:7" s="42" customFormat="1" ht="12.75">
      <c r="B741" s="48"/>
      <c r="C741" s="48">
        <v>1</v>
      </c>
      <c r="D741" s="48" t="s">
        <v>936</v>
      </c>
      <c r="E741" s="48">
        <v>2023</v>
      </c>
      <c r="F741" s="48" t="s">
        <v>937</v>
      </c>
      <c r="G741" s="49">
        <v>85819.41</v>
      </c>
    </row>
    <row r="742" spans="2:7" s="42" customFormat="1" ht="12.75">
      <c r="B742" s="48"/>
      <c r="C742" s="48">
        <v>1</v>
      </c>
      <c r="D742" s="48" t="s">
        <v>938</v>
      </c>
      <c r="E742" s="48">
        <v>2023</v>
      </c>
      <c r="F742" s="48" t="s">
        <v>939</v>
      </c>
      <c r="G742" s="49">
        <v>5150</v>
      </c>
    </row>
    <row r="743" spans="3:7" ht="12.75">
      <c r="C743" s="48">
        <v>1</v>
      </c>
      <c r="D743" s="48" t="s">
        <v>940</v>
      </c>
      <c r="E743" s="48">
        <v>2023</v>
      </c>
      <c r="F743" s="48" t="s">
        <v>941</v>
      </c>
      <c r="G743" s="49">
        <v>12000</v>
      </c>
    </row>
    <row r="744" spans="3:7" ht="12.75">
      <c r="C744" s="48">
        <v>1</v>
      </c>
      <c r="D744" s="48" t="s">
        <v>942</v>
      </c>
      <c r="E744" s="48">
        <v>2023</v>
      </c>
      <c r="F744" s="48" t="s">
        <v>943</v>
      </c>
      <c r="G744" s="49">
        <v>60000</v>
      </c>
    </row>
    <row r="745" spans="3:7" ht="12.75">
      <c r="C745" s="48">
        <v>1</v>
      </c>
      <c r="D745" s="48" t="s">
        <v>944</v>
      </c>
      <c r="E745" s="48">
        <v>2023</v>
      </c>
      <c r="F745" s="48" t="s">
        <v>945</v>
      </c>
      <c r="G745" s="49">
        <v>30000</v>
      </c>
    </row>
    <row r="746" spans="3:7" ht="12.75">
      <c r="C746" s="50"/>
      <c r="D746" s="48"/>
      <c r="E746" s="48"/>
      <c r="F746" s="48"/>
      <c r="G746" s="49"/>
    </row>
    <row r="747" spans="5:7" ht="12.75" customHeight="1">
      <c r="E747" s="79" t="s">
        <v>946</v>
      </c>
      <c r="F747" s="79"/>
      <c r="G747" s="68">
        <f>SUM(G749:G774)</f>
        <v>749872.23</v>
      </c>
    </row>
    <row r="749" spans="3:7" ht="12.75">
      <c r="C749" s="48">
        <v>1</v>
      </c>
      <c r="D749" s="48" t="s">
        <v>947</v>
      </c>
      <c r="E749" s="48">
        <v>2023</v>
      </c>
      <c r="F749" s="48" t="s">
        <v>948</v>
      </c>
      <c r="G749" s="49">
        <v>100353.68</v>
      </c>
    </row>
    <row r="750" spans="3:7" ht="12.75">
      <c r="C750" s="48">
        <v>1</v>
      </c>
      <c r="D750" s="48" t="s">
        <v>949</v>
      </c>
      <c r="E750" s="48">
        <v>2023</v>
      </c>
      <c r="F750" s="48" t="s">
        <v>950</v>
      </c>
      <c r="G750" s="49">
        <v>19100</v>
      </c>
    </row>
    <row r="751" spans="3:7" ht="12.75">
      <c r="C751" s="48">
        <v>1</v>
      </c>
      <c r="D751" s="48" t="s">
        <v>951</v>
      </c>
      <c r="E751" s="48">
        <v>2023</v>
      </c>
      <c r="F751" s="48" t="s">
        <v>952</v>
      </c>
      <c r="G751" s="49">
        <v>0</v>
      </c>
    </row>
    <row r="752" spans="3:7" ht="12.75">
      <c r="C752" s="48">
        <v>1</v>
      </c>
      <c r="D752" s="48" t="s">
        <v>953</v>
      </c>
      <c r="E752" s="48">
        <v>2023</v>
      </c>
      <c r="F752" s="48" t="s">
        <v>948</v>
      </c>
      <c r="G752" s="49">
        <v>173168.55</v>
      </c>
    </row>
    <row r="753" spans="3:7" ht="12.75">
      <c r="C753" s="48">
        <v>1</v>
      </c>
      <c r="D753" s="48" t="s">
        <v>954</v>
      </c>
      <c r="E753" s="48">
        <v>2023</v>
      </c>
      <c r="F753" s="48" t="s">
        <v>955</v>
      </c>
      <c r="G753" s="49">
        <v>115000</v>
      </c>
    </row>
    <row r="754" spans="3:7" ht="12.75" hidden="1">
      <c r="C754" s="48">
        <v>1</v>
      </c>
      <c r="D754" s="48" t="s">
        <v>956</v>
      </c>
      <c r="E754" s="48">
        <v>2023</v>
      </c>
      <c r="F754" s="48" t="s">
        <v>957</v>
      </c>
      <c r="G754" s="49"/>
    </row>
    <row r="755" spans="3:7" ht="12.75">
      <c r="C755" s="48">
        <v>1</v>
      </c>
      <c r="D755" s="48" t="s">
        <v>958</v>
      </c>
      <c r="E755" s="48">
        <v>2023</v>
      </c>
      <c r="F755" s="48" t="s">
        <v>959</v>
      </c>
      <c r="G755" s="49">
        <v>30000</v>
      </c>
    </row>
    <row r="756" spans="3:7" ht="12.75" hidden="1">
      <c r="C756" s="48">
        <v>1</v>
      </c>
      <c r="D756" s="48" t="s">
        <v>960</v>
      </c>
      <c r="E756" s="48">
        <v>2023</v>
      </c>
      <c r="F756" s="48" t="s">
        <v>961</v>
      </c>
      <c r="G756" s="49">
        <v>0</v>
      </c>
    </row>
    <row r="757" spans="3:7" ht="12.75" hidden="1">
      <c r="C757" s="48">
        <v>1</v>
      </c>
      <c r="D757" s="48" t="s">
        <v>962</v>
      </c>
      <c r="E757" s="48">
        <v>2023</v>
      </c>
      <c r="F757" s="48" t="s">
        <v>963</v>
      </c>
      <c r="G757" s="49">
        <v>0</v>
      </c>
    </row>
    <row r="758" spans="3:7" ht="12.75">
      <c r="C758" s="48">
        <v>1</v>
      </c>
      <c r="D758" s="48" t="s">
        <v>964</v>
      </c>
      <c r="E758" s="48">
        <v>2023</v>
      </c>
      <c r="F758" s="48" t="s">
        <v>965</v>
      </c>
      <c r="G758" s="49">
        <v>90000</v>
      </c>
    </row>
    <row r="759" spans="3:7" ht="12.75">
      <c r="C759" s="48">
        <v>1</v>
      </c>
      <c r="D759" s="48" t="s">
        <v>966</v>
      </c>
      <c r="E759" s="48">
        <v>2023</v>
      </c>
      <c r="F759" s="48" t="s">
        <v>967</v>
      </c>
      <c r="G759" s="49">
        <v>6000</v>
      </c>
    </row>
    <row r="760" spans="3:7" ht="12.75">
      <c r="C760" s="48">
        <v>1</v>
      </c>
      <c r="D760" s="48" t="s">
        <v>968</v>
      </c>
      <c r="E760" s="48">
        <v>2023</v>
      </c>
      <c r="F760" s="48" t="s">
        <v>969</v>
      </c>
      <c r="G760" s="49">
        <v>67000</v>
      </c>
    </row>
    <row r="761" spans="3:7" ht="12.75">
      <c r="C761" s="48">
        <v>1</v>
      </c>
      <c r="D761" s="48" t="s">
        <v>970</v>
      </c>
      <c r="E761" s="48">
        <v>2023</v>
      </c>
      <c r="F761" s="48" t="s">
        <v>971</v>
      </c>
      <c r="G761" s="49">
        <v>5000</v>
      </c>
    </row>
    <row r="762" spans="3:7" ht="12.75">
      <c r="C762" s="48">
        <v>1</v>
      </c>
      <c r="D762" s="48" t="s">
        <v>972</v>
      </c>
      <c r="E762" s="48">
        <v>2023</v>
      </c>
      <c r="F762" s="48" t="s">
        <v>973</v>
      </c>
      <c r="G762" s="49">
        <v>7000</v>
      </c>
    </row>
    <row r="763" spans="3:7" ht="12.75" hidden="1">
      <c r="C763" s="48">
        <v>1</v>
      </c>
      <c r="D763" s="48" t="s">
        <v>974</v>
      </c>
      <c r="E763" s="48">
        <v>2023</v>
      </c>
      <c r="F763" s="48" t="s">
        <v>975</v>
      </c>
      <c r="G763" s="49">
        <v>0</v>
      </c>
    </row>
    <row r="764" spans="3:7" ht="12.75">
      <c r="C764" s="48">
        <v>1</v>
      </c>
      <c r="D764" s="48" t="s">
        <v>976</v>
      </c>
      <c r="E764" s="48">
        <v>2023</v>
      </c>
      <c r="F764" s="48" t="s">
        <v>977</v>
      </c>
      <c r="G764" s="49">
        <v>19000</v>
      </c>
    </row>
    <row r="765" spans="3:7" ht="12.75">
      <c r="C765" s="48">
        <v>1</v>
      </c>
      <c r="D765" s="48" t="s">
        <v>978</v>
      </c>
      <c r="E765" s="48">
        <v>2023</v>
      </c>
      <c r="F765" s="48" t="s">
        <v>979</v>
      </c>
      <c r="G765" s="49">
        <v>3500</v>
      </c>
    </row>
    <row r="766" spans="3:7" ht="12.75">
      <c r="C766" s="48">
        <v>1</v>
      </c>
      <c r="D766" s="48" t="s">
        <v>980</v>
      </c>
      <c r="E766" s="48">
        <v>2023</v>
      </c>
      <c r="F766" s="48" t="s">
        <v>981</v>
      </c>
      <c r="G766" s="49">
        <v>6000</v>
      </c>
    </row>
    <row r="767" spans="3:7" ht="12.75">
      <c r="C767" s="48">
        <v>1</v>
      </c>
      <c r="D767" s="48" t="s">
        <v>982</v>
      </c>
      <c r="E767" s="48">
        <v>2023</v>
      </c>
      <c r="F767" s="48" t="s">
        <v>983</v>
      </c>
      <c r="G767" s="49">
        <v>550</v>
      </c>
    </row>
    <row r="768" spans="3:7" ht="12.75">
      <c r="C768" s="48">
        <v>1</v>
      </c>
      <c r="D768" s="48" t="s">
        <v>984</v>
      </c>
      <c r="E768" s="48">
        <v>2023</v>
      </c>
      <c r="F768" s="48" t="s">
        <v>985</v>
      </c>
      <c r="G768" s="49">
        <v>600</v>
      </c>
    </row>
    <row r="769" spans="3:7" ht="12.75">
      <c r="C769" s="48">
        <v>1</v>
      </c>
      <c r="D769" s="48" t="s">
        <v>986</v>
      </c>
      <c r="E769" s="48">
        <v>2023</v>
      </c>
      <c r="F769" s="48" t="s">
        <v>987</v>
      </c>
      <c r="G769" s="49">
        <v>4000</v>
      </c>
    </row>
    <row r="770" spans="3:7" ht="12.75">
      <c r="C770" s="48">
        <v>1</v>
      </c>
      <c r="D770" s="48" t="s">
        <v>988</v>
      </c>
      <c r="E770" s="48">
        <v>2023</v>
      </c>
      <c r="F770" s="48" t="s">
        <v>989</v>
      </c>
      <c r="G770" s="49">
        <v>53000</v>
      </c>
    </row>
    <row r="771" spans="3:7" ht="12.75" hidden="1">
      <c r="C771" s="48">
        <v>1</v>
      </c>
      <c r="D771" s="48" t="s">
        <v>990</v>
      </c>
      <c r="E771" s="48">
        <v>2023</v>
      </c>
      <c r="F771" s="48" t="s">
        <v>991</v>
      </c>
      <c r="G771" s="49">
        <v>0</v>
      </c>
    </row>
    <row r="772" spans="3:7" ht="12.75">
      <c r="C772" s="48">
        <v>1</v>
      </c>
      <c r="D772" s="48" t="s">
        <v>992</v>
      </c>
      <c r="E772" s="48">
        <v>2023</v>
      </c>
      <c r="F772" s="48" t="s">
        <v>993</v>
      </c>
      <c r="G772" s="49">
        <v>10000</v>
      </c>
    </row>
    <row r="773" spans="3:7" ht="12.75" hidden="1">
      <c r="C773" s="48">
        <v>1</v>
      </c>
      <c r="D773" s="48" t="s">
        <v>994</v>
      </c>
      <c r="E773" s="48">
        <v>2023</v>
      </c>
      <c r="F773" s="48" t="s">
        <v>995</v>
      </c>
      <c r="G773" s="49">
        <v>0</v>
      </c>
    </row>
    <row r="774" spans="3:7" ht="12.75">
      <c r="C774" s="48">
        <v>1</v>
      </c>
      <c r="D774" s="48" t="s">
        <v>996</v>
      </c>
      <c r="E774" s="48">
        <v>2023</v>
      </c>
      <c r="F774" s="48" t="s">
        <v>997</v>
      </c>
      <c r="G774" s="49">
        <v>40600</v>
      </c>
    </row>
    <row r="775" spans="3:7" ht="12.75">
      <c r="C775" s="48"/>
      <c r="D775" s="48"/>
      <c r="E775" s="48"/>
      <c r="F775" s="48"/>
      <c r="G775" s="49"/>
    </row>
    <row r="776" spans="5:7" ht="12.75" customHeight="1">
      <c r="E776" s="79" t="s">
        <v>708</v>
      </c>
      <c r="F776" s="79"/>
      <c r="G776" s="51">
        <f>SUM(G778:G781)</f>
        <v>15000</v>
      </c>
    </row>
    <row r="777" ht="12.75">
      <c r="G777" s="49"/>
    </row>
    <row r="778" spans="3:7" ht="12.75" hidden="1">
      <c r="C778" s="48">
        <v>1</v>
      </c>
      <c r="D778" s="48" t="s">
        <v>998</v>
      </c>
      <c r="E778" s="48">
        <v>2023</v>
      </c>
      <c r="F778" s="48" t="s">
        <v>999</v>
      </c>
      <c r="G778" s="49">
        <v>0</v>
      </c>
    </row>
    <row r="779" spans="3:7" ht="12.75" hidden="1">
      <c r="C779" s="48">
        <v>1</v>
      </c>
      <c r="D779" s="48" t="s">
        <v>1000</v>
      </c>
      <c r="E779" s="48">
        <v>2023</v>
      </c>
      <c r="F779" s="48" t="s">
        <v>1001</v>
      </c>
      <c r="G779" s="49">
        <v>0</v>
      </c>
    </row>
    <row r="780" spans="2:7" s="42" customFormat="1" ht="12.75">
      <c r="B780" s="48"/>
      <c r="C780" s="48">
        <v>1</v>
      </c>
      <c r="D780" s="48" t="s">
        <v>1002</v>
      </c>
      <c r="E780" s="48">
        <v>2023</v>
      </c>
      <c r="F780" s="48" t="s">
        <v>1003</v>
      </c>
      <c r="G780" s="49">
        <v>11000</v>
      </c>
    </row>
    <row r="781" spans="2:7" s="42" customFormat="1" ht="12.75">
      <c r="B781" s="48"/>
      <c r="C781" s="48">
        <v>1</v>
      </c>
      <c r="D781" s="48" t="s">
        <v>1004</v>
      </c>
      <c r="E781" s="48">
        <v>2023</v>
      </c>
      <c r="F781" s="48" t="s">
        <v>1005</v>
      </c>
      <c r="G781" s="49">
        <v>4000</v>
      </c>
    </row>
    <row r="782" spans="2:7" s="42" customFormat="1" ht="12.75">
      <c r="B782" s="48"/>
      <c r="C782" s="30"/>
      <c r="D782" s="30"/>
      <c r="E782" s="30"/>
      <c r="F782" s="30"/>
      <c r="G782" s="49"/>
    </row>
    <row r="783" spans="2:7" s="42" customFormat="1" ht="12.75" customHeight="1">
      <c r="B783" s="48"/>
      <c r="C783" s="30"/>
      <c r="D783" s="30"/>
      <c r="E783" s="79" t="s">
        <v>199</v>
      </c>
      <c r="F783" s="79"/>
      <c r="G783" s="51">
        <f>SUM(G785:G785)</f>
        <v>5000</v>
      </c>
    </row>
    <row r="784" spans="2:7" s="42" customFormat="1" ht="12.75">
      <c r="B784" s="48"/>
      <c r="C784" s="30"/>
      <c r="D784" s="30"/>
      <c r="E784" s="30"/>
      <c r="F784" s="30"/>
      <c r="G784" s="49"/>
    </row>
    <row r="785" spans="2:7" s="42" customFormat="1" ht="12.75">
      <c r="B785" s="48"/>
      <c r="C785" s="30">
        <v>1</v>
      </c>
      <c r="D785" s="30" t="s">
        <v>1006</v>
      </c>
      <c r="E785" s="48">
        <v>2023</v>
      </c>
      <c r="F785" s="48" t="s">
        <v>1007</v>
      </c>
      <c r="G785" s="49">
        <v>5000</v>
      </c>
    </row>
    <row r="786" spans="2:7" s="42" customFormat="1" ht="12.75">
      <c r="B786" s="48"/>
      <c r="C786" s="30"/>
      <c r="D786" s="30"/>
      <c r="E786" s="48"/>
      <c r="F786" s="48"/>
      <c r="G786" s="49"/>
    </row>
    <row r="787" spans="3:7" s="42" customFormat="1" ht="12.75" customHeight="1">
      <c r="C787" s="50"/>
      <c r="D787" s="48"/>
      <c r="E787" s="79" t="s">
        <v>740</v>
      </c>
      <c r="F787" s="79"/>
      <c r="G787" s="51">
        <f>SUM(G789:G792)</f>
        <v>5000</v>
      </c>
    </row>
    <row r="788" spans="3:7" s="42" customFormat="1" ht="12.75">
      <c r="C788" s="50"/>
      <c r="D788" s="48"/>
      <c r="E788" s="48"/>
      <c r="F788" s="48"/>
      <c r="G788" s="49"/>
    </row>
    <row r="789" spans="2:7" s="42" customFormat="1" ht="12.75">
      <c r="B789" s="48"/>
      <c r="C789" s="48">
        <v>1</v>
      </c>
      <c r="D789" s="48" t="s">
        <v>1008</v>
      </c>
      <c r="E789" s="48">
        <v>2023</v>
      </c>
      <c r="F789" s="48" t="s">
        <v>1009</v>
      </c>
      <c r="G789" s="49">
        <v>2000</v>
      </c>
    </row>
    <row r="790" spans="2:7" s="42" customFormat="1" ht="12.75">
      <c r="B790" s="48"/>
      <c r="C790" s="48">
        <v>1</v>
      </c>
      <c r="D790" s="48" t="s">
        <v>1010</v>
      </c>
      <c r="E790" s="48">
        <v>2023</v>
      </c>
      <c r="F790" s="48" t="s">
        <v>1011</v>
      </c>
      <c r="G790" s="49">
        <v>1000</v>
      </c>
    </row>
    <row r="791" spans="2:7" s="42" customFormat="1" ht="12.75">
      <c r="B791" s="48"/>
      <c r="C791" s="48">
        <v>1</v>
      </c>
      <c r="D791" s="48" t="s">
        <v>1012</v>
      </c>
      <c r="E791" s="48">
        <v>2023</v>
      </c>
      <c r="F791" s="48" t="s">
        <v>1013</v>
      </c>
      <c r="G791" s="49">
        <v>2000</v>
      </c>
    </row>
    <row r="792" spans="2:7" s="42" customFormat="1" ht="12.75" hidden="1">
      <c r="B792" s="48"/>
      <c r="C792" s="48"/>
      <c r="D792" s="48"/>
      <c r="E792" s="48"/>
      <c r="F792" s="48"/>
      <c r="G792" s="49"/>
    </row>
    <row r="793" spans="2:7" s="42" customFormat="1" ht="12.75">
      <c r="B793" s="48"/>
      <c r="C793" s="48"/>
      <c r="E793" s="63"/>
      <c r="F793" s="48"/>
      <c r="G793" s="49"/>
    </row>
    <row r="794" spans="3:7" s="42" customFormat="1" ht="12.75" customHeight="1">
      <c r="C794" s="50"/>
      <c r="D794" s="48"/>
      <c r="E794" s="79" t="s">
        <v>212</v>
      </c>
      <c r="F794" s="79"/>
      <c r="G794" s="51">
        <f>SUM(G796:G811)</f>
        <v>145845.34999999998</v>
      </c>
    </row>
    <row r="795" spans="3:7" s="42" customFormat="1" ht="12.75">
      <c r="C795" s="50"/>
      <c r="D795" s="48"/>
      <c r="E795" s="48"/>
      <c r="F795" s="48"/>
      <c r="G795" s="49"/>
    </row>
    <row r="796" s="42" customFormat="1" ht="12.75">
      <c r="G796" s="49"/>
    </row>
    <row r="797" spans="3:7" s="42" customFormat="1" ht="12.75">
      <c r="C797" s="48">
        <v>1</v>
      </c>
      <c r="D797" s="48" t="s">
        <v>1014</v>
      </c>
      <c r="E797" s="48">
        <v>2023</v>
      </c>
      <c r="F797" s="48" t="s">
        <v>1015</v>
      </c>
      <c r="G797" s="49">
        <v>3934.06</v>
      </c>
    </row>
    <row r="798" spans="3:7" s="42" customFormat="1" ht="12.75" hidden="1">
      <c r="C798" s="48">
        <v>1</v>
      </c>
      <c r="D798" s="48" t="s">
        <v>1016</v>
      </c>
      <c r="E798" s="48">
        <v>2023</v>
      </c>
      <c r="F798" s="48" t="s">
        <v>1017</v>
      </c>
      <c r="G798" s="49"/>
    </row>
    <row r="799" spans="3:7" s="42" customFormat="1" ht="12.75">
      <c r="C799" s="48">
        <v>1</v>
      </c>
      <c r="D799" s="48" t="s">
        <v>1018</v>
      </c>
      <c r="E799" s="48">
        <v>2023</v>
      </c>
      <c r="F799" s="48" t="s">
        <v>1019</v>
      </c>
      <c r="G799" s="49">
        <v>61000</v>
      </c>
    </row>
    <row r="800" spans="3:7" s="42" customFormat="1" ht="12.75" hidden="1">
      <c r="C800" s="48">
        <v>1</v>
      </c>
      <c r="D800" s="48" t="s">
        <v>1020</v>
      </c>
      <c r="E800" s="48">
        <v>2023</v>
      </c>
      <c r="F800" s="48" t="s">
        <v>1021</v>
      </c>
      <c r="G800" s="49">
        <v>0</v>
      </c>
    </row>
    <row r="801" spans="3:7" s="42" customFormat="1" ht="12.75" hidden="1">
      <c r="C801" s="48">
        <v>1</v>
      </c>
      <c r="D801" s="48" t="s">
        <v>1022</v>
      </c>
      <c r="E801" s="48">
        <v>2023</v>
      </c>
      <c r="F801" s="48" t="s">
        <v>1023</v>
      </c>
      <c r="G801" s="49">
        <v>0</v>
      </c>
    </row>
    <row r="802" spans="3:7" s="42" customFormat="1" ht="12.75">
      <c r="C802" s="48">
        <v>1</v>
      </c>
      <c r="D802" s="48" t="s">
        <v>1024</v>
      </c>
      <c r="E802" s="48">
        <v>2023</v>
      </c>
      <c r="F802" s="48" t="s">
        <v>1025</v>
      </c>
      <c r="G802" s="49">
        <v>54000</v>
      </c>
    </row>
    <row r="803" spans="3:7" s="42" customFormat="1" ht="12.75">
      <c r="C803" s="48">
        <v>1</v>
      </c>
      <c r="D803" s="48" t="s">
        <v>1026</v>
      </c>
      <c r="E803" s="48">
        <v>2023</v>
      </c>
      <c r="F803" s="48" t="s">
        <v>1027</v>
      </c>
      <c r="G803" s="49">
        <v>15000</v>
      </c>
    </row>
    <row r="804" spans="3:7" s="42" customFormat="1" ht="12.75">
      <c r="C804" s="48">
        <v>1</v>
      </c>
      <c r="D804" s="48" t="s">
        <v>1028</v>
      </c>
      <c r="E804" s="48">
        <v>2023</v>
      </c>
      <c r="F804" s="48" t="s">
        <v>1029</v>
      </c>
      <c r="G804" s="49">
        <v>1659.68</v>
      </c>
    </row>
    <row r="805" spans="3:7" s="42" customFormat="1" ht="12.75">
      <c r="C805" s="48">
        <v>1</v>
      </c>
      <c r="D805" s="48" t="s">
        <v>1030</v>
      </c>
      <c r="E805" s="48">
        <v>2023</v>
      </c>
      <c r="F805" s="48" t="s">
        <v>1031</v>
      </c>
      <c r="G805" s="49">
        <v>1901.61</v>
      </c>
    </row>
    <row r="806" spans="3:7" s="42" customFormat="1" ht="12.75" hidden="1">
      <c r="C806" s="48">
        <v>1</v>
      </c>
      <c r="D806" s="48" t="s">
        <v>1032</v>
      </c>
      <c r="E806" s="48">
        <v>2023</v>
      </c>
      <c r="F806" s="48" t="s">
        <v>1033</v>
      </c>
      <c r="G806" s="49">
        <v>0</v>
      </c>
    </row>
    <row r="807" spans="3:7" s="42" customFormat="1" ht="12.75">
      <c r="C807" s="48">
        <v>1</v>
      </c>
      <c r="D807" s="48" t="s">
        <v>1034</v>
      </c>
      <c r="E807" s="48">
        <v>2023</v>
      </c>
      <c r="F807" s="48" t="s">
        <v>1035</v>
      </c>
      <c r="G807" s="49">
        <v>1200</v>
      </c>
    </row>
    <row r="808" spans="3:7" s="42" customFormat="1" ht="12.75">
      <c r="C808" s="48">
        <v>1</v>
      </c>
      <c r="D808" s="48" t="s">
        <v>1036</v>
      </c>
      <c r="E808" s="48">
        <v>2023</v>
      </c>
      <c r="F808" s="48" t="s">
        <v>1037</v>
      </c>
      <c r="G808" s="49">
        <v>2500</v>
      </c>
    </row>
    <row r="809" spans="3:7" s="42" customFormat="1" ht="12.75">
      <c r="C809" s="48">
        <v>1</v>
      </c>
      <c r="D809" s="48" t="s">
        <v>1038</v>
      </c>
      <c r="E809" s="48">
        <v>2023</v>
      </c>
      <c r="F809" s="48" t="s">
        <v>1039</v>
      </c>
      <c r="G809" s="49">
        <v>1400</v>
      </c>
    </row>
    <row r="810" spans="3:7" s="42" customFormat="1" ht="12.75">
      <c r="C810" s="48">
        <v>1</v>
      </c>
      <c r="D810" s="48" t="s">
        <v>1040</v>
      </c>
      <c r="E810" s="48">
        <v>2023</v>
      </c>
      <c r="F810" s="48" t="s">
        <v>1041</v>
      </c>
      <c r="G810" s="49">
        <v>750</v>
      </c>
    </row>
    <row r="811" spans="3:7" s="42" customFormat="1" ht="12.75">
      <c r="C811" s="48">
        <v>1</v>
      </c>
      <c r="D811" s="48" t="s">
        <v>1042</v>
      </c>
      <c r="E811" s="48">
        <v>2023</v>
      </c>
      <c r="F811" s="48" t="s">
        <v>1043</v>
      </c>
      <c r="G811" s="49">
        <v>2500</v>
      </c>
    </row>
    <row r="812" spans="2:7" s="42" customFormat="1" ht="12.75">
      <c r="B812" s="48"/>
      <c r="G812" s="52"/>
    </row>
    <row r="813" spans="2:7" s="42" customFormat="1" ht="12.75">
      <c r="B813" s="48"/>
      <c r="C813" s="48"/>
      <c r="D813" s="69" t="s">
        <v>1044</v>
      </c>
      <c r="E813" s="66"/>
      <c r="F813" s="66"/>
      <c r="G813" s="67">
        <f>G815+G822+G828+G835+G840+G844+G855+G861+G866+G874+G880+G884+G888+G892+G896+G900</f>
        <v>1643305.74</v>
      </c>
    </row>
    <row r="814" spans="2:7" s="42" customFormat="1" ht="12.75">
      <c r="B814" s="48"/>
      <c r="C814" s="48"/>
      <c r="D814" s="70"/>
      <c r="E814" s="48"/>
      <c r="F814" s="48"/>
      <c r="G814" s="51"/>
    </row>
    <row r="815" spans="2:7" s="42" customFormat="1" ht="12.75" customHeight="1">
      <c r="B815" s="48"/>
      <c r="C815" s="50"/>
      <c r="D815" s="48"/>
      <c r="E815" s="79" t="s">
        <v>49</v>
      </c>
      <c r="F815" s="79"/>
      <c r="G815" s="51">
        <f>SUM(G817:G820)</f>
        <v>81744.2</v>
      </c>
    </row>
    <row r="816" spans="2:7" s="42" customFormat="1" ht="12.75">
      <c r="B816" s="48"/>
      <c r="C816" s="48"/>
      <c r="D816" s="70"/>
      <c r="E816" s="48"/>
      <c r="F816" s="48"/>
      <c r="G816" s="51"/>
    </row>
    <row r="817" spans="2:7" s="42" customFormat="1" ht="12.75">
      <c r="B817" s="48"/>
      <c r="C817" s="48">
        <v>1</v>
      </c>
      <c r="D817" s="48" t="s">
        <v>1045</v>
      </c>
      <c r="E817" s="48">
        <v>2023</v>
      </c>
      <c r="F817" s="48" t="s">
        <v>1046</v>
      </c>
      <c r="G817" s="49">
        <v>60000</v>
      </c>
    </row>
    <row r="818" spans="2:7" s="42" customFormat="1" ht="12.75">
      <c r="B818" s="48"/>
      <c r="C818" s="48">
        <v>1</v>
      </c>
      <c r="D818" s="48" t="s">
        <v>1047</v>
      </c>
      <c r="E818" s="48">
        <v>2023</v>
      </c>
      <c r="F818" s="48" t="s">
        <v>1048</v>
      </c>
      <c r="G818" s="49">
        <v>0</v>
      </c>
    </row>
    <row r="819" spans="2:7" s="42" customFormat="1" ht="12.75">
      <c r="B819" s="48"/>
      <c r="C819" s="48">
        <v>1</v>
      </c>
      <c r="D819" s="48" t="s">
        <v>1049</v>
      </c>
      <c r="E819" s="48">
        <v>2023</v>
      </c>
      <c r="F819" s="48" t="s">
        <v>1050</v>
      </c>
      <c r="G819" s="49">
        <v>1000</v>
      </c>
    </row>
    <row r="820" spans="2:7" s="42" customFormat="1" ht="12.75">
      <c r="B820" s="48"/>
      <c r="C820" s="48">
        <v>1</v>
      </c>
      <c r="D820" s="48" t="s">
        <v>1051</v>
      </c>
      <c r="E820" s="48">
        <v>2023</v>
      </c>
      <c r="F820" s="48" t="s">
        <v>1052</v>
      </c>
      <c r="G820" s="49">
        <v>20744.2</v>
      </c>
    </row>
    <row r="821" spans="2:7" s="42" customFormat="1" ht="12.75">
      <c r="B821" s="48"/>
      <c r="C821" s="48"/>
      <c r="D821" s="48"/>
      <c r="E821" s="48"/>
      <c r="F821" s="48"/>
      <c r="G821" s="49"/>
    </row>
    <row r="822" spans="2:7" s="42" customFormat="1" ht="12.75" customHeight="1">
      <c r="B822" s="48"/>
      <c r="C822" s="48"/>
      <c r="D822" s="48"/>
      <c r="E822" s="79" t="s">
        <v>1053</v>
      </c>
      <c r="F822" s="79"/>
      <c r="G822" s="49">
        <f>SUM(G824:G826)</f>
        <v>33100</v>
      </c>
    </row>
    <row r="823" spans="2:7" s="42" customFormat="1" ht="12.75">
      <c r="B823" s="48"/>
      <c r="C823" s="48"/>
      <c r="D823" s="48"/>
      <c r="E823" s="48"/>
      <c r="F823" s="48"/>
      <c r="G823" s="49"/>
    </row>
    <row r="824" spans="2:7" s="42" customFormat="1" ht="12.75">
      <c r="B824" s="48"/>
      <c r="C824" s="48">
        <v>1</v>
      </c>
      <c r="D824" s="48" t="s">
        <v>1054</v>
      </c>
      <c r="E824" s="48">
        <v>2023</v>
      </c>
      <c r="F824" s="48" t="s">
        <v>1055</v>
      </c>
      <c r="G824" s="49">
        <v>18000</v>
      </c>
    </row>
    <row r="825" spans="2:7" s="42" customFormat="1" ht="12.75">
      <c r="B825" s="48"/>
      <c r="C825" s="48">
        <v>1</v>
      </c>
      <c r="D825" s="48" t="s">
        <v>1056</v>
      </c>
      <c r="E825" s="48">
        <v>2023</v>
      </c>
      <c r="F825" s="48" t="s">
        <v>1057</v>
      </c>
      <c r="G825" s="49">
        <v>15000</v>
      </c>
    </row>
    <row r="826" spans="2:7" s="42" customFormat="1" ht="12.75">
      <c r="B826" s="48"/>
      <c r="C826" s="48">
        <v>1</v>
      </c>
      <c r="D826" s="48" t="s">
        <v>1058</v>
      </c>
      <c r="E826" s="48">
        <v>2023</v>
      </c>
      <c r="F826" s="48" t="s">
        <v>1059</v>
      </c>
      <c r="G826" s="49">
        <v>100</v>
      </c>
    </row>
    <row r="827" spans="3:7" ht="12.75">
      <c r="C827" s="48"/>
      <c r="D827" s="70"/>
      <c r="E827" s="48"/>
      <c r="F827" s="48"/>
      <c r="G827" s="51"/>
    </row>
    <row r="828" spans="2:7" s="42" customFormat="1" ht="12.75" customHeight="1">
      <c r="B828" s="48"/>
      <c r="C828" s="48"/>
      <c r="D828" s="70"/>
      <c r="E828" s="79" t="s">
        <v>79</v>
      </c>
      <c r="F828" s="79"/>
      <c r="G828" s="51">
        <f>SUM(G830:G833)</f>
        <v>460000</v>
      </c>
    </row>
    <row r="829" spans="2:7" s="42" customFormat="1" ht="12.75">
      <c r="B829" s="48"/>
      <c r="C829" s="30"/>
      <c r="D829" s="30"/>
      <c r="E829" s="30"/>
      <c r="F829" s="30"/>
      <c r="G829" s="49"/>
    </row>
    <row r="830" spans="2:7" s="42" customFormat="1" ht="12.75">
      <c r="B830" s="48"/>
      <c r="C830" s="30">
        <v>1</v>
      </c>
      <c r="D830" s="30" t="s">
        <v>1060</v>
      </c>
      <c r="E830" s="30">
        <v>2023</v>
      </c>
      <c r="F830" s="30" t="s">
        <v>1061</v>
      </c>
      <c r="G830" s="49">
        <v>200000</v>
      </c>
    </row>
    <row r="831" spans="1:7" s="42" customFormat="1" ht="12.75">
      <c r="A831" s="48"/>
      <c r="B831" s="48"/>
      <c r="C831" s="48">
        <v>1</v>
      </c>
      <c r="D831" s="48" t="s">
        <v>1062</v>
      </c>
      <c r="E831" s="48">
        <v>2023</v>
      </c>
      <c r="F831" s="48" t="s">
        <v>1063</v>
      </c>
      <c r="G831" s="49">
        <v>40000</v>
      </c>
    </row>
    <row r="832" spans="1:7" s="42" customFormat="1" ht="12.75">
      <c r="A832" s="48"/>
      <c r="B832" s="48"/>
      <c r="C832" s="48">
        <v>1</v>
      </c>
      <c r="D832" s="48" t="s">
        <v>1064</v>
      </c>
      <c r="E832" s="48">
        <v>2023</v>
      </c>
      <c r="F832" s="48" t="s">
        <v>1065</v>
      </c>
      <c r="G832" s="49">
        <v>220000</v>
      </c>
    </row>
    <row r="833" spans="1:7" s="42" customFormat="1" ht="12.75" hidden="1">
      <c r="A833" s="48"/>
      <c r="B833" s="48"/>
      <c r="C833" s="48">
        <v>1</v>
      </c>
      <c r="D833" s="48" t="s">
        <v>1066</v>
      </c>
      <c r="E833" s="48">
        <v>2023</v>
      </c>
      <c r="F833" s="48" t="s">
        <v>1067</v>
      </c>
      <c r="G833" s="49">
        <v>0</v>
      </c>
    </row>
    <row r="834" spans="1:7" s="42" customFormat="1" ht="12.75">
      <c r="A834" s="48"/>
      <c r="B834" s="48"/>
      <c r="C834" s="48"/>
      <c r="D834" s="48"/>
      <c r="E834" s="48"/>
      <c r="F834" s="48"/>
      <c r="G834" s="49"/>
    </row>
    <row r="835" spans="1:7" s="42" customFormat="1" ht="12.75" customHeight="1">
      <c r="A835" s="48"/>
      <c r="B835" s="48"/>
      <c r="C835" s="48"/>
      <c r="D835" s="48"/>
      <c r="E835" s="79" t="s">
        <v>86</v>
      </c>
      <c r="F835" s="79"/>
      <c r="G835" s="51">
        <f>G837+G838</f>
        <v>60000</v>
      </c>
    </row>
    <row r="836" spans="1:7" s="42" customFormat="1" ht="12.75">
      <c r="A836" s="48"/>
      <c r="B836" s="48"/>
      <c r="C836" s="48"/>
      <c r="D836" s="48"/>
      <c r="E836" s="48"/>
      <c r="F836" s="48"/>
      <c r="G836" s="49"/>
    </row>
    <row r="837" spans="1:7" s="42" customFormat="1" ht="12.75">
      <c r="A837" s="48"/>
      <c r="B837" s="48"/>
      <c r="C837" s="48">
        <v>1</v>
      </c>
      <c r="D837" s="48" t="s">
        <v>1068</v>
      </c>
      <c r="E837" s="48">
        <v>2023</v>
      </c>
      <c r="F837" s="48" t="s">
        <v>1069</v>
      </c>
      <c r="G837" s="49">
        <v>60000</v>
      </c>
    </row>
    <row r="838" spans="1:7" s="42" customFormat="1" ht="12.75">
      <c r="A838" s="48"/>
      <c r="B838" s="48"/>
      <c r="C838" s="48">
        <v>1</v>
      </c>
      <c r="D838" s="48" t="s">
        <v>1070</v>
      </c>
      <c r="E838" s="48">
        <v>2023</v>
      </c>
      <c r="F838" s="48" t="s">
        <v>1071</v>
      </c>
      <c r="G838" s="49">
        <v>0</v>
      </c>
    </row>
    <row r="839" spans="1:7" s="42" customFormat="1" ht="12.75">
      <c r="A839" s="48"/>
      <c r="B839" s="48"/>
      <c r="C839" s="48"/>
      <c r="D839" s="48"/>
      <c r="E839" s="48"/>
      <c r="F839" s="48"/>
      <c r="G839" s="49"/>
    </row>
    <row r="840" spans="1:7" s="42" customFormat="1" ht="12.75">
      <c r="A840" s="48"/>
      <c r="B840" s="48"/>
      <c r="C840" s="48"/>
      <c r="D840" s="48"/>
      <c r="E840" s="79" t="s">
        <v>371</v>
      </c>
      <c r="F840" s="79"/>
      <c r="G840" s="51">
        <f>G842+G843</f>
        <v>90000</v>
      </c>
    </row>
    <row r="841" spans="1:7" s="42" customFormat="1" ht="12.75">
      <c r="A841" s="48"/>
      <c r="B841" s="48"/>
      <c r="C841" s="48"/>
      <c r="D841" s="48"/>
      <c r="E841" s="48"/>
      <c r="F841" s="48"/>
      <c r="G841" s="49"/>
    </row>
    <row r="842" spans="1:7" s="42" customFormat="1" ht="12.75">
      <c r="A842" s="48"/>
      <c r="B842" s="48"/>
      <c r="C842" s="48">
        <v>1</v>
      </c>
      <c r="D842" s="48" t="s">
        <v>1317</v>
      </c>
      <c r="E842" s="48">
        <v>2023</v>
      </c>
      <c r="F842" s="48" t="s">
        <v>1318</v>
      </c>
      <c r="G842" s="49">
        <v>90000</v>
      </c>
    </row>
    <row r="843" spans="1:7" s="42" customFormat="1" ht="12.75">
      <c r="A843" s="48"/>
      <c r="B843" s="48"/>
      <c r="C843" s="48"/>
      <c r="D843" s="48"/>
      <c r="E843" s="48"/>
      <c r="F843" s="48"/>
      <c r="G843" s="49"/>
    </row>
    <row r="844" spans="1:7" s="42" customFormat="1" ht="12.75">
      <c r="A844" s="48"/>
      <c r="B844" s="48"/>
      <c r="C844" s="48"/>
      <c r="D844" s="48"/>
      <c r="E844" s="79" t="s">
        <v>97</v>
      </c>
      <c r="F844" s="79"/>
      <c r="G844" s="51">
        <f>SUM(G846:G853)</f>
        <v>60000</v>
      </c>
    </row>
    <row r="845" spans="1:7" s="42" customFormat="1" ht="12.75">
      <c r="A845" s="48"/>
      <c r="B845" s="48"/>
      <c r="C845" s="48"/>
      <c r="D845" s="48"/>
      <c r="E845" s="48"/>
      <c r="F845" s="48"/>
      <c r="G845" s="49"/>
    </row>
    <row r="846" spans="1:7" s="42" customFormat="1" ht="12.75">
      <c r="A846" s="48"/>
      <c r="B846" s="48"/>
      <c r="C846" s="48">
        <v>1</v>
      </c>
      <c r="D846" s="48" t="s">
        <v>1072</v>
      </c>
      <c r="E846" s="48">
        <v>2023</v>
      </c>
      <c r="F846" s="48" t="s">
        <v>1073</v>
      </c>
      <c r="G846" s="49">
        <v>20000</v>
      </c>
    </row>
    <row r="847" spans="1:7" s="42" customFormat="1" ht="12.75" hidden="1">
      <c r="A847" s="48"/>
      <c r="B847" s="48"/>
      <c r="C847" s="48">
        <v>1</v>
      </c>
      <c r="D847" s="48" t="s">
        <v>1074</v>
      </c>
      <c r="E847" s="48">
        <v>2023</v>
      </c>
      <c r="F847" s="48" t="s">
        <v>1075</v>
      </c>
      <c r="G847" s="49">
        <v>0</v>
      </c>
    </row>
    <row r="848" spans="1:7" s="42" customFormat="1" ht="12.75" hidden="1">
      <c r="A848" s="48"/>
      <c r="B848" s="48"/>
      <c r="C848" s="48">
        <v>1</v>
      </c>
      <c r="D848" s="48" t="s">
        <v>1076</v>
      </c>
      <c r="E848" s="48">
        <v>2023</v>
      </c>
      <c r="F848" s="48" t="s">
        <v>1077</v>
      </c>
      <c r="G848" s="49">
        <v>0</v>
      </c>
    </row>
    <row r="849" spans="1:7" s="42" customFormat="1" ht="12.75" hidden="1">
      <c r="A849" s="48"/>
      <c r="B849" s="48"/>
      <c r="C849" s="48">
        <v>1</v>
      </c>
      <c r="D849" s="48" t="s">
        <v>1078</v>
      </c>
      <c r="E849" s="48">
        <v>2023</v>
      </c>
      <c r="F849" s="48" t="s">
        <v>1079</v>
      </c>
      <c r="G849" s="49">
        <v>0</v>
      </c>
    </row>
    <row r="850" spans="1:7" s="42" customFormat="1" ht="12.75" hidden="1">
      <c r="A850" s="48"/>
      <c r="B850" s="48"/>
      <c r="C850" s="48">
        <v>1</v>
      </c>
      <c r="D850" s="48" t="s">
        <v>1080</v>
      </c>
      <c r="E850" s="48">
        <v>2023</v>
      </c>
      <c r="F850" s="48" t="s">
        <v>1081</v>
      </c>
      <c r="G850" s="49">
        <v>0</v>
      </c>
    </row>
    <row r="851" spans="1:7" s="42" customFormat="1" ht="12.75">
      <c r="A851" s="48"/>
      <c r="B851" s="48"/>
      <c r="C851" s="48">
        <v>1</v>
      </c>
      <c r="D851" s="48" t="s">
        <v>1082</v>
      </c>
      <c r="E851" s="48">
        <v>2023</v>
      </c>
      <c r="F851" s="48" t="s">
        <v>1083</v>
      </c>
      <c r="G851" s="49">
        <v>40000</v>
      </c>
    </row>
    <row r="852" spans="1:7" s="42" customFormat="1" ht="12.75" hidden="1">
      <c r="A852" s="48"/>
      <c r="B852" s="48"/>
      <c r="C852" s="48">
        <v>1</v>
      </c>
      <c r="D852" s="48" t="s">
        <v>1084</v>
      </c>
      <c r="E852" s="48">
        <v>2023</v>
      </c>
      <c r="F852" s="48" t="s">
        <v>1085</v>
      </c>
      <c r="G852" s="49">
        <v>0</v>
      </c>
    </row>
    <row r="853" spans="1:7" s="42" customFormat="1" ht="12.75" hidden="1">
      <c r="A853" s="48"/>
      <c r="B853" s="48"/>
      <c r="C853" s="48">
        <v>1</v>
      </c>
      <c r="D853" s="48" t="s">
        <v>1086</v>
      </c>
      <c r="E853" s="48">
        <v>2023</v>
      </c>
      <c r="F853" s="48" t="s">
        <v>1087</v>
      </c>
      <c r="G853" s="49">
        <v>0</v>
      </c>
    </row>
    <row r="854" spans="1:7" s="42" customFormat="1" ht="12.75">
      <c r="A854" s="48"/>
      <c r="B854" s="48"/>
      <c r="C854" s="48"/>
      <c r="D854" s="48"/>
      <c r="E854" s="48"/>
      <c r="F854" s="48"/>
      <c r="G854" s="49"/>
    </row>
    <row r="855" spans="1:7" s="42" customFormat="1" ht="12.75" customHeight="1">
      <c r="A855" s="48"/>
      <c r="B855" s="48"/>
      <c r="C855" s="48"/>
      <c r="D855" s="48"/>
      <c r="E855" s="79" t="s">
        <v>1088</v>
      </c>
      <c r="F855" s="79"/>
      <c r="G855" s="49">
        <f>G857+G858+G859</f>
        <v>100250</v>
      </c>
    </row>
    <row r="856" spans="1:7" s="42" customFormat="1" ht="12.75">
      <c r="A856" s="48"/>
      <c r="B856" s="48"/>
      <c r="C856" s="48"/>
      <c r="D856" s="48"/>
      <c r="E856" s="48"/>
      <c r="F856" s="48"/>
      <c r="G856" s="49"/>
    </row>
    <row r="857" spans="1:7" s="42" customFormat="1" ht="12.75">
      <c r="A857" s="48"/>
      <c r="B857" s="48"/>
      <c r="C857" s="48">
        <v>1</v>
      </c>
      <c r="D857" s="48" t="s">
        <v>1089</v>
      </c>
      <c r="E857" s="48">
        <v>2023</v>
      </c>
      <c r="F857" s="48" t="s">
        <v>1090</v>
      </c>
      <c r="G857" s="49">
        <v>70000</v>
      </c>
    </row>
    <row r="858" spans="1:7" s="42" customFormat="1" ht="12.75">
      <c r="A858" s="48"/>
      <c r="B858" s="48"/>
      <c r="C858" s="48">
        <v>1</v>
      </c>
      <c r="D858" s="48" t="s">
        <v>1091</v>
      </c>
      <c r="E858" s="48">
        <v>2023</v>
      </c>
      <c r="F858" s="48" t="s">
        <v>1092</v>
      </c>
      <c r="G858" s="49">
        <v>30250</v>
      </c>
    </row>
    <row r="859" spans="1:7" s="42" customFormat="1" ht="12.75" hidden="1">
      <c r="A859" s="48"/>
      <c r="B859" s="48"/>
      <c r="C859" s="48">
        <v>1</v>
      </c>
      <c r="D859" s="48" t="s">
        <v>1093</v>
      </c>
      <c r="E859" s="48">
        <v>2023</v>
      </c>
      <c r="F859" s="48" t="s">
        <v>1094</v>
      </c>
      <c r="G859" s="49">
        <v>0</v>
      </c>
    </row>
    <row r="860" spans="1:7" s="42" customFormat="1" ht="12.75">
      <c r="A860" s="48"/>
      <c r="B860" s="48"/>
      <c r="C860" s="48"/>
      <c r="D860" s="48"/>
      <c r="E860" s="48"/>
      <c r="F860" s="48"/>
      <c r="G860" s="49"/>
    </row>
    <row r="861" spans="1:7" s="42" customFormat="1" ht="12.75" customHeight="1">
      <c r="A861" s="48"/>
      <c r="B861" s="48"/>
      <c r="C861" s="48"/>
      <c r="D861" s="48"/>
      <c r="E861" s="79" t="s">
        <v>128</v>
      </c>
      <c r="F861" s="79"/>
      <c r="G861" s="51">
        <f>SUM(G863:G865)</f>
        <v>220150</v>
      </c>
    </row>
    <row r="862" spans="1:7" s="42" customFormat="1" ht="12.75">
      <c r="A862" s="48"/>
      <c r="B862" s="48"/>
      <c r="C862" s="48"/>
      <c r="D862" s="48"/>
      <c r="E862" s="48"/>
      <c r="F862" s="48"/>
      <c r="G862" s="49"/>
    </row>
    <row r="863" spans="1:7" s="42" customFormat="1" ht="12.75">
      <c r="A863" s="48"/>
      <c r="B863" s="48"/>
      <c r="C863" s="48">
        <v>1</v>
      </c>
      <c r="D863" s="48" t="s">
        <v>1095</v>
      </c>
      <c r="E863" s="48">
        <v>2023</v>
      </c>
      <c r="F863" s="48" t="s">
        <v>1096</v>
      </c>
      <c r="G863" s="49">
        <v>202000</v>
      </c>
    </row>
    <row r="864" spans="1:7" s="42" customFormat="1" ht="12.75">
      <c r="A864" s="48"/>
      <c r="B864" s="48"/>
      <c r="C864" s="48">
        <v>1</v>
      </c>
      <c r="D864" s="48" t="s">
        <v>1097</v>
      </c>
      <c r="E864" s="48">
        <v>2023</v>
      </c>
      <c r="F864" s="48" t="s">
        <v>1098</v>
      </c>
      <c r="G864" s="49">
        <v>18150</v>
      </c>
    </row>
    <row r="865" spans="1:7" s="42" customFormat="1" ht="12.75">
      <c r="A865" s="48"/>
      <c r="B865" s="48"/>
      <c r="C865" s="48"/>
      <c r="D865" s="48"/>
      <c r="E865" s="48"/>
      <c r="F865" s="48"/>
      <c r="G865" s="49"/>
    </row>
    <row r="866" spans="1:7" s="42" customFormat="1" ht="12.75" customHeight="1">
      <c r="A866" s="48"/>
      <c r="B866" s="48"/>
      <c r="C866" s="48"/>
      <c r="D866" s="48"/>
      <c r="E866" s="79" t="s">
        <v>144</v>
      </c>
      <c r="F866" s="79"/>
      <c r="G866" s="51">
        <f>SUM(G867:G872)</f>
        <v>11000</v>
      </c>
    </row>
    <row r="867" spans="1:7" s="42" customFormat="1" ht="12.75">
      <c r="A867" s="48"/>
      <c r="B867" s="48"/>
      <c r="C867" s="48"/>
      <c r="D867" s="48"/>
      <c r="E867" s="48"/>
      <c r="F867" s="48"/>
      <c r="G867" s="49"/>
    </row>
    <row r="868" spans="1:7" s="42" customFormat="1" ht="12.75" hidden="1">
      <c r="A868" s="48"/>
      <c r="B868" s="48"/>
      <c r="C868" s="48">
        <v>1</v>
      </c>
      <c r="D868" s="48" t="s">
        <v>1099</v>
      </c>
      <c r="E868" s="48">
        <v>2023</v>
      </c>
      <c r="F868" s="48" t="s">
        <v>1100</v>
      </c>
      <c r="G868" s="49">
        <v>0</v>
      </c>
    </row>
    <row r="869" spans="1:7" s="42" customFormat="1" ht="12.75" hidden="1">
      <c r="A869" s="48"/>
      <c r="B869" s="48"/>
      <c r="C869" s="48">
        <v>1</v>
      </c>
      <c r="D869" s="48" t="s">
        <v>1101</v>
      </c>
      <c r="E869" s="48">
        <v>2023</v>
      </c>
      <c r="F869" s="48" t="s">
        <v>1102</v>
      </c>
      <c r="G869" s="49"/>
    </row>
    <row r="870" spans="1:7" s="42" customFormat="1" ht="12.75">
      <c r="A870" s="48"/>
      <c r="B870" s="48"/>
      <c r="C870" s="48">
        <v>1</v>
      </c>
      <c r="D870" s="48" t="s">
        <v>1103</v>
      </c>
      <c r="E870" s="48">
        <v>2023</v>
      </c>
      <c r="F870" s="48" t="s">
        <v>1104</v>
      </c>
      <c r="G870" s="49">
        <v>8000</v>
      </c>
    </row>
    <row r="871" spans="1:7" s="42" customFormat="1" ht="12.75">
      <c r="A871" s="48"/>
      <c r="B871" s="48"/>
      <c r="C871" s="48">
        <v>1</v>
      </c>
      <c r="D871" s="48" t="s">
        <v>1105</v>
      </c>
      <c r="E871" s="48">
        <v>2023</v>
      </c>
      <c r="F871" s="48" t="s">
        <v>1106</v>
      </c>
      <c r="G871" s="49">
        <v>3000</v>
      </c>
    </row>
    <row r="872" spans="1:7" s="42" customFormat="1" ht="12.75">
      <c r="A872" s="48"/>
      <c r="B872" s="48"/>
      <c r="C872" s="48">
        <v>1</v>
      </c>
      <c r="D872" s="48" t="s">
        <v>1107</v>
      </c>
      <c r="E872" s="48">
        <v>2023</v>
      </c>
      <c r="F872" s="48" t="s">
        <v>1108</v>
      </c>
      <c r="G872" s="49">
        <v>0</v>
      </c>
    </row>
    <row r="873" spans="1:7" s="42" customFormat="1" ht="12.75">
      <c r="A873" s="48"/>
      <c r="B873" s="48"/>
      <c r="C873" s="48"/>
      <c r="D873" s="48"/>
      <c r="E873" s="48"/>
      <c r="F873" s="48"/>
      <c r="G873" s="49"/>
    </row>
    <row r="874" spans="1:7" s="42" customFormat="1" ht="12.75" customHeight="1">
      <c r="A874" s="48"/>
      <c r="B874" s="48"/>
      <c r="C874" s="48"/>
      <c r="D874" s="48"/>
      <c r="E874" s="79" t="s">
        <v>157</v>
      </c>
      <c r="F874" s="79"/>
      <c r="G874" s="51">
        <f>SUM(G876:G878)</f>
        <v>19000</v>
      </c>
    </row>
    <row r="875" spans="1:7" s="42" customFormat="1" ht="12.75">
      <c r="A875" s="48"/>
      <c r="B875" s="48"/>
      <c r="C875" s="48"/>
      <c r="D875" s="48"/>
      <c r="E875" s="48"/>
      <c r="F875" s="48"/>
      <c r="G875" s="49"/>
    </row>
    <row r="876" spans="1:7" s="42" customFormat="1" ht="12.75">
      <c r="A876" s="48"/>
      <c r="B876" s="48"/>
      <c r="C876" s="48">
        <v>1</v>
      </c>
      <c r="D876" s="48" t="s">
        <v>1109</v>
      </c>
      <c r="E876" s="48">
        <v>2023</v>
      </c>
      <c r="F876" s="48" t="s">
        <v>1050</v>
      </c>
      <c r="G876" s="49">
        <v>5000</v>
      </c>
    </row>
    <row r="877" spans="1:7" s="42" customFormat="1" ht="12.75">
      <c r="A877" s="48"/>
      <c r="B877" s="48"/>
      <c r="C877" s="48">
        <v>1</v>
      </c>
      <c r="D877" s="48" t="s">
        <v>1110</v>
      </c>
      <c r="E877" s="48">
        <v>2023</v>
      </c>
      <c r="F877" s="48" t="s">
        <v>1111</v>
      </c>
      <c r="G877" s="49">
        <v>12000</v>
      </c>
    </row>
    <row r="878" spans="1:7" s="42" customFormat="1" ht="12.75">
      <c r="A878" s="48"/>
      <c r="B878" s="48"/>
      <c r="C878" s="48">
        <v>1</v>
      </c>
      <c r="D878" s="48" t="s">
        <v>1112</v>
      </c>
      <c r="E878" s="48">
        <v>2023</v>
      </c>
      <c r="F878" s="48" t="s">
        <v>547</v>
      </c>
      <c r="G878" s="49">
        <v>2000</v>
      </c>
    </row>
    <row r="879" spans="1:7" s="42" customFormat="1" ht="12.75">
      <c r="A879" s="48"/>
      <c r="B879" s="48"/>
      <c r="C879" s="48"/>
      <c r="D879" s="48"/>
      <c r="E879" s="48"/>
      <c r="F879" s="48"/>
      <c r="G879" s="49"/>
    </row>
    <row r="880" spans="1:7" s="42" customFormat="1" ht="12.75" customHeight="1">
      <c r="A880" s="48"/>
      <c r="B880" s="48"/>
      <c r="C880" s="48"/>
      <c r="D880" s="48"/>
      <c r="E880" s="79" t="s">
        <v>161</v>
      </c>
      <c r="F880" s="79"/>
      <c r="G880" s="51">
        <f>SUM(G882:G882)</f>
        <v>50000</v>
      </c>
    </row>
    <row r="881" spans="1:7" s="42" customFormat="1" ht="12.75">
      <c r="A881" s="48"/>
      <c r="B881" s="48"/>
      <c r="C881" s="48"/>
      <c r="D881" s="48"/>
      <c r="E881" s="48"/>
      <c r="F881" s="48"/>
      <c r="G881" s="49"/>
    </row>
    <row r="882" spans="1:7" s="42" customFormat="1" ht="12.75">
      <c r="A882" s="48"/>
      <c r="B882" s="48"/>
      <c r="C882" s="48">
        <v>1</v>
      </c>
      <c r="D882" s="48" t="s">
        <v>1113</v>
      </c>
      <c r="E882" s="48">
        <v>2023</v>
      </c>
      <c r="F882" s="48" t="s">
        <v>1114</v>
      </c>
      <c r="G882" s="49">
        <v>50000</v>
      </c>
    </row>
    <row r="883" spans="1:7" s="42" customFormat="1" ht="12.75">
      <c r="A883" s="48"/>
      <c r="B883" s="48"/>
      <c r="C883" s="48"/>
      <c r="D883" s="48"/>
      <c r="E883" s="48"/>
      <c r="F883" s="48"/>
      <c r="G883" s="49"/>
    </row>
    <row r="884" spans="1:7" s="42" customFormat="1" ht="12.75" customHeight="1" hidden="1">
      <c r="A884" s="48"/>
      <c r="B884" s="48"/>
      <c r="C884" s="48"/>
      <c r="D884" s="48"/>
      <c r="E884" s="79" t="s">
        <v>171</v>
      </c>
      <c r="F884" s="79"/>
      <c r="G884" s="51">
        <f>SUM(G886:G886)</f>
        <v>0</v>
      </c>
    </row>
    <row r="885" spans="1:7" s="42" customFormat="1" ht="12.75" hidden="1">
      <c r="A885" s="48"/>
      <c r="B885" s="48"/>
      <c r="C885" s="48"/>
      <c r="D885" s="48"/>
      <c r="E885" s="48"/>
      <c r="F885" s="48"/>
      <c r="G885" s="49"/>
    </row>
    <row r="886" spans="1:7" s="42" customFormat="1" ht="12.75" customHeight="1" hidden="1">
      <c r="A886" s="48"/>
      <c r="B886" s="48"/>
      <c r="C886" s="48">
        <v>1</v>
      </c>
      <c r="D886" s="48" t="s">
        <v>1115</v>
      </c>
      <c r="E886" s="48">
        <v>2023</v>
      </c>
      <c r="F886" s="48" t="s">
        <v>1116</v>
      </c>
      <c r="G886" s="49"/>
    </row>
    <row r="887" spans="1:7" s="42" customFormat="1" ht="12.75" hidden="1">
      <c r="A887" s="48"/>
      <c r="B887" s="48"/>
      <c r="C887" s="48"/>
      <c r="D887" s="48"/>
      <c r="E887" s="48"/>
      <c r="F887" s="48"/>
      <c r="G887" s="49"/>
    </row>
    <row r="888" spans="1:7" s="42" customFormat="1" ht="12.75" customHeight="1" hidden="1">
      <c r="A888" s="48"/>
      <c r="B888" s="48"/>
      <c r="C888" s="48"/>
      <c r="D888" s="48"/>
      <c r="E888" s="79" t="s">
        <v>171</v>
      </c>
      <c r="F888" s="79"/>
      <c r="G888" s="51">
        <f>SUM(G890:G890)</f>
        <v>0</v>
      </c>
    </row>
    <row r="889" spans="1:7" s="42" customFormat="1" ht="12.75" hidden="1">
      <c r="A889" s="48"/>
      <c r="B889" s="48"/>
      <c r="C889" s="48"/>
      <c r="D889" s="48"/>
      <c r="E889" s="48"/>
      <c r="F889" s="48"/>
      <c r="G889" s="49"/>
    </row>
    <row r="890" spans="1:7" s="42" customFormat="1" ht="12.75" hidden="1">
      <c r="A890" s="48"/>
      <c r="B890" s="48"/>
      <c r="C890" s="48">
        <v>1</v>
      </c>
      <c r="D890" s="48" t="s">
        <v>1115</v>
      </c>
      <c r="E890" s="48">
        <v>2023</v>
      </c>
      <c r="F890" s="48" t="s">
        <v>1116</v>
      </c>
      <c r="G890" s="49">
        <v>0</v>
      </c>
    </row>
    <row r="891" spans="1:7" s="42" customFormat="1" ht="12.75" hidden="1">
      <c r="A891" s="48"/>
      <c r="B891" s="48"/>
      <c r="C891" s="48"/>
      <c r="D891" s="48"/>
      <c r="E891" s="48"/>
      <c r="F891" s="48"/>
      <c r="G891" s="49"/>
    </row>
    <row r="892" spans="1:7" s="42" customFormat="1" ht="12.75" customHeight="1">
      <c r="A892" s="48"/>
      <c r="B892" s="48"/>
      <c r="C892" s="48"/>
      <c r="D892" s="48"/>
      <c r="E892" s="79" t="s">
        <v>191</v>
      </c>
      <c r="F892" s="79"/>
      <c r="G892" s="51">
        <f>SUM(G894:G894)</f>
        <v>4000</v>
      </c>
    </row>
    <row r="893" spans="1:7" s="42" customFormat="1" ht="12.75">
      <c r="A893" s="48"/>
      <c r="B893" s="48"/>
      <c r="C893" s="48"/>
      <c r="D893" s="48"/>
      <c r="E893" s="48"/>
      <c r="F893" s="48"/>
      <c r="G893" s="49"/>
    </row>
    <row r="894" spans="1:7" s="42" customFormat="1" ht="12.75">
      <c r="A894" s="48"/>
      <c r="B894" s="48"/>
      <c r="C894" s="48">
        <v>1</v>
      </c>
      <c r="D894" s="48" t="s">
        <v>1117</v>
      </c>
      <c r="E894" s="48">
        <v>2023</v>
      </c>
      <c r="F894" s="48" t="s">
        <v>1118</v>
      </c>
      <c r="G894" s="49">
        <v>4000</v>
      </c>
    </row>
    <row r="895" spans="1:7" s="42" customFormat="1" ht="12.75">
      <c r="A895" s="48"/>
      <c r="B895" s="48"/>
      <c r="C895" s="48"/>
      <c r="D895" s="48"/>
      <c r="E895" s="48"/>
      <c r="F895" s="48"/>
      <c r="G895" s="49"/>
    </row>
    <row r="896" spans="1:7" s="42" customFormat="1" ht="14.25" customHeight="1">
      <c r="A896" s="48"/>
      <c r="B896" s="48"/>
      <c r="C896" s="48"/>
      <c r="D896" s="48"/>
      <c r="E896" s="79" t="s">
        <v>740</v>
      </c>
      <c r="F896" s="79"/>
      <c r="G896" s="51">
        <f>G898</f>
        <v>12000</v>
      </c>
    </row>
    <row r="897" spans="1:7" s="42" customFormat="1" ht="12.75">
      <c r="A897" s="48"/>
      <c r="B897" s="48"/>
      <c r="C897" s="48"/>
      <c r="D897" s="48"/>
      <c r="E897" s="48"/>
      <c r="F897" s="48"/>
      <c r="G897" s="49"/>
    </row>
    <row r="898" spans="1:7" s="42" customFormat="1" ht="12.75">
      <c r="A898" s="48"/>
      <c r="B898" s="48"/>
      <c r="C898" s="48">
        <v>1</v>
      </c>
      <c r="D898" s="48" t="s">
        <v>1119</v>
      </c>
      <c r="E898" s="48">
        <v>2023</v>
      </c>
      <c r="F898" s="48" t="s">
        <v>1120</v>
      </c>
      <c r="G898" s="49">
        <v>12000</v>
      </c>
    </row>
    <row r="899" spans="1:7" s="42" customFormat="1" ht="12.75">
      <c r="A899" s="48"/>
      <c r="B899" s="48"/>
      <c r="C899" s="48"/>
      <c r="D899" s="48"/>
      <c r="E899" s="48"/>
      <c r="F899" s="48"/>
      <c r="G899" s="49"/>
    </row>
    <row r="900" spans="1:7" s="42" customFormat="1" ht="12.75" customHeight="1">
      <c r="A900" s="48"/>
      <c r="B900" s="48"/>
      <c r="C900" s="48"/>
      <c r="D900" s="48"/>
      <c r="E900" s="79" t="s">
        <v>212</v>
      </c>
      <c r="F900" s="79"/>
      <c r="G900" s="51">
        <f>SUM(G902:G907)</f>
        <v>442061.54000000004</v>
      </c>
    </row>
    <row r="901" spans="1:7" s="42" customFormat="1" ht="12.75">
      <c r="A901" s="48"/>
      <c r="B901" s="48"/>
      <c r="C901" s="48"/>
      <c r="D901" s="48"/>
      <c r="E901" s="48"/>
      <c r="F901" s="48"/>
      <c r="G901" s="49"/>
    </row>
    <row r="902" spans="1:7" s="42" customFormat="1" ht="12.75">
      <c r="A902" s="48"/>
      <c r="B902" s="48"/>
      <c r="C902" s="48">
        <v>1</v>
      </c>
      <c r="D902" s="48" t="s">
        <v>1121</v>
      </c>
      <c r="E902" s="48">
        <v>2023</v>
      </c>
      <c r="F902" s="48" t="s">
        <v>1122</v>
      </c>
      <c r="G902" s="49">
        <v>200000</v>
      </c>
    </row>
    <row r="903" spans="1:7" s="42" customFormat="1" ht="12.75">
      <c r="A903" s="48"/>
      <c r="B903" s="48"/>
      <c r="C903" s="48">
        <v>1</v>
      </c>
      <c r="D903" s="48" t="s">
        <v>1123</v>
      </c>
      <c r="E903" s="48">
        <v>2023</v>
      </c>
      <c r="F903" s="48" t="s">
        <v>1124</v>
      </c>
      <c r="G903" s="49">
        <v>224909.2</v>
      </c>
    </row>
    <row r="904" spans="1:7" s="42" customFormat="1" ht="12.75">
      <c r="A904" s="48"/>
      <c r="B904" s="48"/>
      <c r="C904" s="48">
        <v>1</v>
      </c>
      <c r="D904" s="48" t="s">
        <v>1125</v>
      </c>
      <c r="E904" s="48">
        <v>2023</v>
      </c>
      <c r="F904" s="48" t="s">
        <v>1126</v>
      </c>
      <c r="G904" s="49">
        <v>17152.34</v>
      </c>
    </row>
    <row r="905" spans="1:7" s="42" customFormat="1" ht="12.75">
      <c r="A905" s="48"/>
      <c r="B905" s="48"/>
      <c r="C905" s="48">
        <v>1</v>
      </c>
      <c r="D905" s="48" t="s">
        <v>1127</v>
      </c>
      <c r="E905" s="48">
        <v>2023</v>
      </c>
      <c r="F905" s="48" t="s">
        <v>1128</v>
      </c>
      <c r="G905" s="49">
        <v>0</v>
      </c>
    </row>
    <row r="906" spans="1:7" s="42" customFormat="1" ht="12.75">
      <c r="A906" s="48"/>
      <c r="B906" s="48"/>
      <c r="C906" s="48"/>
      <c r="D906" s="48"/>
      <c r="E906" s="48"/>
      <c r="F906" s="48"/>
      <c r="G906" s="49"/>
    </row>
    <row r="907" spans="1:7" s="42" customFormat="1" ht="12.75">
      <c r="A907" s="48"/>
      <c r="B907" s="48"/>
      <c r="C907" s="48"/>
      <c r="D907" s="48"/>
      <c r="E907" s="48"/>
      <c r="F907" s="48"/>
      <c r="G907" s="49"/>
    </row>
    <row r="908" spans="1:7" s="42" customFormat="1" ht="12.75">
      <c r="A908" s="48"/>
      <c r="B908" s="48"/>
      <c r="C908" s="48"/>
      <c r="D908" s="71" t="s">
        <v>1129</v>
      </c>
      <c r="E908" s="66"/>
      <c r="F908" s="72"/>
      <c r="G908" s="67">
        <f>G911+G916+G920+G929+G925</f>
        <v>152159.75</v>
      </c>
    </row>
    <row r="909" spans="1:7" s="42" customFormat="1" ht="12.75">
      <c r="A909" s="48"/>
      <c r="B909" s="48"/>
      <c r="C909" s="48"/>
      <c r="D909" s="48"/>
      <c r="E909" s="48"/>
      <c r="F909" s="48"/>
      <c r="G909" s="49"/>
    </row>
    <row r="910" spans="1:7" s="42" customFormat="1" ht="12.75">
      <c r="A910" s="48"/>
      <c r="B910" s="48"/>
      <c r="C910" s="48"/>
      <c r="D910" s="48"/>
      <c r="E910" s="48"/>
      <c r="F910" s="48"/>
      <c r="G910" s="49"/>
    </row>
    <row r="911" spans="1:7" s="42" customFormat="1" ht="12.75" customHeight="1">
      <c r="A911" s="48"/>
      <c r="B911" s="48"/>
      <c r="C911" s="48"/>
      <c r="D911" s="48"/>
      <c r="E911" s="79" t="s">
        <v>79</v>
      </c>
      <c r="F911" s="79"/>
      <c r="G911" s="51">
        <f>SUM(G913:G913)</f>
        <v>0</v>
      </c>
    </row>
    <row r="912" spans="1:7" s="42" customFormat="1" ht="12.75">
      <c r="A912" s="48"/>
      <c r="B912" s="48"/>
      <c r="C912" s="48"/>
      <c r="D912" s="48"/>
      <c r="E912" s="48"/>
      <c r="F912" s="48"/>
      <c r="G912" s="49"/>
    </row>
    <row r="913" spans="1:7" s="42" customFormat="1" ht="12.75">
      <c r="A913" s="48"/>
      <c r="B913" s="48"/>
      <c r="C913" s="48">
        <v>1</v>
      </c>
      <c r="D913" s="48" t="s">
        <v>1130</v>
      </c>
      <c r="E913" s="48">
        <v>2023</v>
      </c>
      <c r="F913" s="48" t="s">
        <v>1131</v>
      </c>
      <c r="G913" s="49">
        <v>0</v>
      </c>
    </row>
    <row r="914" spans="1:7" s="42" customFormat="1" ht="12.75">
      <c r="A914" s="48"/>
      <c r="B914" s="48"/>
      <c r="C914" s="48"/>
      <c r="D914" s="48"/>
      <c r="E914" s="48"/>
      <c r="F914" s="48"/>
      <c r="G914" s="49"/>
    </row>
    <row r="915" spans="1:7" s="42" customFormat="1" ht="12.75">
      <c r="A915" s="48"/>
      <c r="B915" s="48"/>
      <c r="C915" s="48"/>
      <c r="D915" s="48"/>
      <c r="E915" s="48"/>
      <c r="F915" s="48"/>
      <c r="G915" s="49"/>
    </row>
    <row r="916" spans="1:7" s="42" customFormat="1" ht="12.75" customHeight="1">
      <c r="A916" s="48"/>
      <c r="B916" s="48"/>
      <c r="C916" s="48"/>
      <c r="D916" s="48"/>
      <c r="E916" s="79" t="s">
        <v>371</v>
      </c>
      <c r="F916" s="79"/>
      <c r="G916" s="51">
        <f>SUM(G918:G918)</f>
        <v>11659.75</v>
      </c>
    </row>
    <row r="917" spans="1:7" s="42" customFormat="1" ht="12.75">
      <c r="A917" s="48"/>
      <c r="B917" s="48"/>
      <c r="C917" s="48"/>
      <c r="D917" s="48"/>
      <c r="E917" s="48"/>
      <c r="F917" s="48"/>
      <c r="G917" s="49"/>
    </row>
    <row r="918" spans="1:7" s="42" customFormat="1" ht="12.75">
      <c r="A918" s="48"/>
      <c r="B918" s="48"/>
      <c r="C918" s="48">
        <v>1</v>
      </c>
      <c r="D918" s="48" t="s">
        <v>1132</v>
      </c>
      <c r="E918" s="48">
        <v>2023</v>
      </c>
      <c r="F918" s="48" t="s">
        <v>1133</v>
      </c>
      <c r="G918" s="49">
        <v>11659.75</v>
      </c>
    </row>
    <row r="919" spans="1:7" s="42" customFormat="1" ht="12.75">
      <c r="A919" s="48"/>
      <c r="B919" s="48"/>
      <c r="C919" s="48"/>
      <c r="D919" s="48"/>
      <c r="E919" s="48"/>
      <c r="F919" s="48"/>
      <c r="G919" s="49"/>
    </row>
    <row r="920" spans="1:7" s="42" customFormat="1" ht="12.75" customHeight="1">
      <c r="A920" s="48"/>
      <c r="B920" s="48"/>
      <c r="C920" s="48"/>
      <c r="D920" s="48"/>
      <c r="E920" s="79" t="s">
        <v>816</v>
      </c>
      <c r="F920" s="79"/>
      <c r="G920" s="51">
        <f>SUM(G922:G923)</f>
        <v>30000</v>
      </c>
    </row>
    <row r="921" spans="1:7" s="42" customFormat="1" ht="12.75">
      <c r="A921" s="48"/>
      <c r="B921" s="48"/>
      <c r="C921" s="48"/>
      <c r="D921" s="48"/>
      <c r="E921" s="48"/>
      <c r="F921" s="48"/>
      <c r="G921" s="49"/>
    </row>
    <row r="922" spans="1:7" s="42" customFormat="1" ht="12.75">
      <c r="A922" s="48"/>
      <c r="B922" s="48"/>
      <c r="C922" s="48">
        <v>1</v>
      </c>
      <c r="D922" s="48" t="s">
        <v>1134</v>
      </c>
      <c r="E922" s="48">
        <v>2023</v>
      </c>
      <c r="F922" s="48" t="s">
        <v>1135</v>
      </c>
      <c r="G922" s="49">
        <v>20000</v>
      </c>
    </row>
    <row r="923" spans="1:7" s="42" customFormat="1" ht="12.75">
      <c r="A923" s="48"/>
      <c r="B923" s="48"/>
      <c r="C923" s="48">
        <v>1</v>
      </c>
      <c r="D923" s="48" t="s">
        <v>1136</v>
      </c>
      <c r="E923" s="48">
        <v>2023</v>
      </c>
      <c r="F923" s="48" t="s">
        <v>1137</v>
      </c>
      <c r="G923" s="49">
        <v>10000</v>
      </c>
    </row>
    <row r="924" spans="1:7" s="42" customFormat="1" ht="12.75">
      <c r="A924" s="48"/>
      <c r="B924" s="48"/>
      <c r="C924" s="48"/>
      <c r="D924" s="48"/>
      <c r="E924" s="48"/>
      <c r="F924" s="48"/>
      <c r="G924" s="49"/>
    </row>
    <row r="925" spans="1:7" s="42" customFormat="1" ht="12.75" customHeight="1">
      <c r="A925" s="48"/>
      <c r="B925" s="48"/>
      <c r="C925" s="48"/>
      <c r="D925" s="48"/>
      <c r="E925" s="79" t="s">
        <v>171</v>
      </c>
      <c r="F925" s="79"/>
      <c r="G925" s="51">
        <f>SUM(G927:G928)</f>
        <v>68000</v>
      </c>
    </row>
    <row r="926" spans="1:7" s="42" customFormat="1" ht="12.75">
      <c r="A926" s="48"/>
      <c r="B926" s="48"/>
      <c r="C926" s="48"/>
      <c r="D926" s="48"/>
      <c r="E926" s="48"/>
      <c r="F926" s="48"/>
      <c r="G926" s="49"/>
    </row>
    <row r="927" spans="1:7" s="42" customFormat="1" ht="12.75">
      <c r="A927" s="48"/>
      <c r="B927" s="48"/>
      <c r="C927" s="48">
        <v>1</v>
      </c>
      <c r="D927" s="48" t="s">
        <v>1138</v>
      </c>
      <c r="E927" s="48">
        <v>2023</v>
      </c>
      <c r="F927" s="48" t="s">
        <v>1139</v>
      </c>
      <c r="G927" s="49">
        <v>68000</v>
      </c>
    </row>
    <row r="928" spans="1:7" s="42" customFormat="1" ht="12.75">
      <c r="A928" s="48"/>
      <c r="B928" s="48"/>
      <c r="C928" s="48"/>
      <c r="D928" s="48"/>
      <c r="E928" s="48"/>
      <c r="F928" s="48"/>
      <c r="G928" s="49"/>
    </row>
    <row r="929" spans="1:7" s="42" customFormat="1" ht="12.75" customHeight="1">
      <c r="A929" s="48"/>
      <c r="B929" s="48"/>
      <c r="C929" s="48"/>
      <c r="D929" s="48"/>
      <c r="E929" s="79" t="s">
        <v>49</v>
      </c>
      <c r="F929" s="79"/>
      <c r="G929" s="51">
        <f>SUM(G931:G931)</f>
        <v>42500</v>
      </c>
    </row>
    <row r="930" spans="1:7" s="42" customFormat="1" ht="12.75">
      <c r="A930" s="48"/>
      <c r="B930" s="48"/>
      <c r="C930" s="48"/>
      <c r="D930" s="48"/>
      <c r="E930" s="48"/>
      <c r="F930" s="48"/>
      <c r="G930" s="49"/>
    </row>
    <row r="931" spans="2:7" s="42" customFormat="1" ht="12.75">
      <c r="B931" s="48"/>
      <c r="C931" s="48">
        <v>1</v>
      </c>
      <c r="D931" s="48" t="s">
        <v>1140</v>
      </c>
      <c r="E931" s="48">
        <v>2023</v>
      </c>
      <c r="F931" s="48" t="s">
        <v>1141</v>
      </c>
      <c r="G931" s="49">
        <v>42500</v>
      </c>
    </row>
    <row r="932" spans="3:7" ht="12.75">
      <c r="C932" s="48"/>
      <c r="D932" s="48"/>
      <c r="E932" s="48"/>
      <c r="F932" s="48"/>
      <c r="G932" s="49"/>
    </row>
    <row r="933" spans="3:7" ht="12.75">
      <c r="C933" s="48"/>
      <c r="D933" s="71" t="s">
        <v>1142</v>
      </c>
      <c r="E933" s="66"/>
      <c r="F933" s="72"/>
      <c r="G933" s="67">
        <f>G935</f>
        <v>1</v>
      </c>
    </row>
    <row r="935" spans="1:7" s="42" customFormat="1" ht="12.75" customHeight="1">
      <c r="A935" s="42" t="s">
        <v>213</v>
      </c>
      <c r="B935" s="48" t="s">
        <v>214</v>
      </c>
      <c r="C935" s="30"/>
      <c r="D935" s="30"/>
      <c r="E935" s="79" t="s">
        <v>74</v>
      </c>
      <c r="F935" s="79"/>
      <c r="G935" s="68">
        <f>G937</f>
        <v>1</v>
      </c>
    </row>
    <row r="937" spans="1:7" ht="12.75">
      <c r="A937" s="73"/>
      <c r="C937" s="48">
        <v>1</v>
      </c>
      <c r="D937" s="48" t="s">
        <v>1143</v>
      </c>
      <c r="E937" s="48">
        <v>2023</v>
      </c>
      <c r="F937" s="48" t="s">
        <v>1144</v>
      </c>
      <c r="G937" s="49">
        <v>1</v>
      </c>
    </row>
    <row r="939" spans="3:7" ht="12.75">
      <c r="C939" s="39"/>
      <c r="D939" s="43" t="s">
        <v>1145</v>
      </c>
      <c r="E939" s="44"/>
      <c r="F939" s="45"/>
      <c r="G939" s="46">
        <f>G941</f>
        <v>0</v>
      </c>
    </row>
    <row r="940" spans="3:7" ht="12.75">
      <c r="C940" s="48"/>
      <c r="D940" s="42"/>
      <c r="E940" s="63"/>
      <c r="F940" s="48"/>
      <c r="G940" s="49"/>
    </row>
    <row r="941" spans="3:7" ht="12.75" customHeight="1">
      <c r="C941" s="50"/>
      <c r="D941" s="48"/>
      <c r="E941" s="79" t="s">
        <v>74</v>
      </c>
      <c r="F941" s="79"/>
      <c r="G941" s="51">
        <f>SUM(G943:G947)</f>
        <v>0</v>
      </c>
    </row>
    <row r="943" spans="3:7" ht="12.75">
      <c r="C943" s="48">
        <v>1</v>
      </c>
      <c r="D943" s="48" t="s">
        <v>1146</v>
      </c>
      <c r="E943" s="48">
        <v>2023</v>
      </c>
      <c r="F943" s="48" t="s">
        <v>1147</v>
      </c>
      <c r="G943" s="49">
        <v>0</v>
      </c>
    </row>
  </sheetData>
  <sheetProtection selectLockedCells="1" selectUnlockedCells="1"/>
  <mergeCells count="91">
    <mergeCell ref="C2:G2"/>
    <mergeCell ref="C5:E5"/>
    <mergeCell ref="E11:F11"/>
    <mergeCell ref="E20:F20"/>
    <mergeCell ref="E34:F34"/>
    <mergeCell ref="E41:F41"/>
    <mergeCell ref="E48:F48"/>
    <mergeCell ref="E56:F56"/>
    <mergeCell ref="E63:F63"/>
    <mergeCell ref="E71:F71"/>
    <mergeCell ref="E94:F94"/>
    <mergeCell ref="E105:F105"/>
    <mergeCell ref="E112:F112"/>
    <mergeCell ref="E119:F119"/>
    <mergeCell ref="E127:F127"/>
    <mergeCell ref="E141:F141"/>
    <mergeCell ref="E147:F147"/>
    <mergeCell ref="E154:F154"/>
    <mergeCell ref="E161:F161"/>
    <mergeCell ref="E167:F167"/>
    <mergeCell ref="E183:F183"/>
    <mergeCell ref="E192:F192"/>
    <mergeCell ref="E198:F198"/>
    <mergeCell ref="E206:F206"/>
    <mergeCell ref="E215:F215"/>
    <mergeCell ref="E233:F233"/>
    <mergeCell ref="E261:F261"/>
    <mergeCell ref="E271:F271"/>
    <mergeCell ref="E278:F278"/>
    <mergeCell ref="E289:F289"/>
    <mergeCell ref="E305:F305"/>
    <mergeCell ref="E310:F310"/>
    <mergeCell ref="E324:F324"/>
    <mergeCell ref="E339:F339"/>
    <mergeCell ref="E375:F375"/>
    <mergeCell ref="E399:F399"/>
    <mergeCell ref="E411:F411"/>
    <mergeCell ref="E429:F429"/>
    <mergeCell ref="E437:F437"/>
    <mergeCell ref="E458:F458"/>
    <mergeCell ref="E487:F487"/>
    <mergeCell ref="E501:F501"/>
    <mergeCell ref="E512:F512"/>
    <mergeCell ref="E524:F524"/>
    <mergeCell ref="E539:F539"/>
    <mergeCell ref="E566:F566"/>
    <mergeCell ref="E575:F575"/>
    <mergeCell ref="E582:F582"/>
    <mergeCell ref="E593:F593"/>
    <mergeCell ref="E607:F607"/>
    <mergeCell ref="E621:F621"/>
    <mergeCell ref="E630:F630"/>
    <mergeCell ref="E639:F639"/>
    <mergeCell ref="E645:F645"/>
    <mergeCell ref="E650:F650"/>
    <mergeCell ref="E654:F654"/>
    <mergeCell ref="E658:F658"/>
    <mergeCell ref="E664:F664"/>
    <mergeCell ref="E672:F672"/>
    <mergeCell ref="E676:F676"/>
    <mergeCell ref="E695:F695"/>
    <mergeCell ref="E731:F731"/>
    <mergeCell ref="E737:F737"/>
    <mergeCell ref="E747:F747"/>
    <mergeCell ref="E776:F776"/>
    <mergeCell ref="E783:F783"/>
    <mergeCell ref="E787:F787"/>
    <mergeCell ref="E794:F794"/>
    <mergeCell ref="E815:F815"/>
    <mergeCell ref="E822:F822"/>
    <mergeCell ref="E828:F828"/>
    <mergeCell ref="E835:F835"/>
    <mergeCell ref="E840:F840"/>
    <mergeCell ref="E844:F844"/>
    <mergeCell ref="E855:F855"/>
    <mergeCell ref="E861:F861"/>
    <mergeCell ref="E866:F866"/>
    <mergeCell ref="E874:F874"/>
    <mergeCell ref="E880:F880"/>
    <mergeCell ref="E884:F884"/>
    <mergeCell ref="E888:F888"/>
    <mergeCell ref="E892:F892"/>
    <mergeCell ref="E896:F896"/>
    <mergeCell ref="E900:F900"/>
    <mergeCell ref="E941:F941"/>
    <mergeCell ref="E911:F911"/>
    <mergeCell ref="E916:F916"/>
    <mergeCell ref="E920:F920"/>
    <mergeCell ref="E925:F925"/>
    <mergeCell ref="E929:F929"/>
    <mergeCell ref="E935:F935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6"/>
  <sheetViews>
    <sheetView zoomScalePageLayoutView="0" workbookViewId="0" topLeftCell="C77">
      <selection activeCell="G124" sqref="G124"/>
    </sheetView>
  </sheetViews>
  <sheetFormatPr defaultColWidth="11.421875" defaultRowHeight="12.75"/>
  <cols>
    <col min="1" max="2" width="11.421875" style="0" hidden="1" customWidth="1"/>
    <col min="3" max="3" width="2.00390625" style="30" customWidth="1"/>
    <col min="4" max="4" width="18.00390625" style="30" customWidth="1"/>
    <col min="5" max="5" width="5.00390625" style="30" customWidth="1"/>
    <col min="6" max="6" width="54.7109375" style="30" customWidth="1"/>
    <col min="7" max="7" width="12.7109375" style="31" customWidth="1"/>
  </cols>
  <sheetData>
    <row r="1" ht="30.75" customHeight="1"/>
    <row r="2" spans="3:7" ht="18">
      <c r="C2" s="80" t="s">
        <v>1148</v>
      </c>
      <c r="D2" s="80"/>
      <c r="E2" s="80"/>
      <c r="F2" s="80"/>
      <c r="G2" s="80"/>
    </row>
    <row r="5" spans="1:7" ht="12.75" customHeight="1">
      <c r="A5" s="32" t="s">
        <v>29</v>
      </c>
      <c r="B5" s="33" t="s">
        <v>30</v>
      </c>
      <c r="C5" s="79" t="s">
        <v>31</v>
      </c>
      <c r="D5" s="79"/>
      <c r="E5" s="79"/>
      <c r="F5" s="35" t="s">
        <v>32</v>
      </c>
      <c r="G5" s="36" t="s">
        <v>33</v>
      </c>
    </row>
    <row r="6" spans="1:7" s="42" customFormat="1" ht="12.75" customHeight="1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9"/>
      <c r="E7" s="39"/>
      <c r="F7" s="40"/>
      <c r="G7" s="41"/>
    </row>
    <row r="8" spans="1:7" s="42" customFormat="1" ht="12.75">
      <c r="A8" s="37"/>
      <c r="B8" s="38"/>
      <c r="C8" s="39"/>
      <c r="D8" s="34" t="s">
        <v>34</v>
      </c>
      <c r="E8" s="34"/>
      <c r="F8" s="35"/>
      <c r="G8" s="36">
        <f>G10+G20+G26+G109+G173+G196+G203+G210</f>
        <v>18757166.98</v>
      </c>
    </row>
    <row r="9" spans="1:7" s="42" customFormat="1" ht="12.75">
      <c r="A9" s="37"/>
      <c r="B9" s="38"/>
      <c r="C9" s="39"/>
      <c r="D9" s="39"/>
      <c r="E9" s="39"/>
      <c r="F9" s="40"/>
      <c r="G9" s="41"/>
    </row>
    <row r="10" spans="1:7" s="42" customFormat="1" ht="12.75">
      <c r="A10" s="37"/>
      <c r="B10" s="38"/>
      <c r="C10" s="39"/>
      <c r="D10" s="43" t="s">
        <v>35</v>
      </c>
      <c r="E10" s="44"/>
      <c r="F10" s="45"/>
      <c r="G10" s="46">
        <f>G12</f>
        <v>6114000</v>
      </c>
    </row>
    <row r="11" spans="1:7" s="42" customFormat="1" ht="12.75">
      <c r="A11" s="37"/>
      <c r="B11" s="38"/>
      <c r="C11" s="39"/>
      <c r="D11" s="39"/>
      <c r="E11" s="39"/>
      <c r="F11" s="40"/>
      <c r="G11" s="41"/>
    </row>
    <row r="12" spans="1:7" s="42" customFormat="1" ht="12.75" customHeight="1">
      <c r="A12" s="37"/>
      <c r="B12" s="38"/>
      <c r="C12" s="39"/>
      <c r="D12" s="39"/>
      <c r="E12" s="79" t="s">
        <v>74</v>
      </c>
      <c r="F12" s="79"/>
      <c r="G12" s="41">
        <f>SUM(G14:G18)</f>
        <v>6114000</v>
      </c>
    </row>
    <row r="13" spans="1:7" s="42" customFormat="1" ht="12.75">
      <c r="A13" s="37"/>
      <c r="B13" s="38"/>
      <c r="C13" s="39"/>
      <c r="D13" s="39"/>
      <c r="E13" s="39"/>
      <c r="F13" s="40"/>
      <c r="G13" s="41"/>
    </row>
    <row r="14" spans="1:7" s="42" customFormat="1" ht="12.75">
      <c r="A14" s="53" t="s">
        <v>213</v>
      </c>
      <c r="B14" s="54" t="s">
        <v>214</v>
      </c>
      <c r="C14" s="48">
        <v>2</v>
      </c>
      <c r="D14" s="48" t="s">
        <v>1149</v>
      </c>
      <c r="E14" s="48">
        <v>2023</v>
      </c>
      <c r="F14" s="48" t="s">
        <v>1150</v>
      </c>
      <c r="G14" s="49">
        <v>29000</v>
      </c>
    </row>
    <row r="15" spans="1:7" s="42" customFormat="1" ht="12.75">
      <c r="A15" s="42" t="s">
        <v>213</v>
      </c>
      <c r="B15" s="48" t="s">
        <v>214</v>
      </c>
      <c r="C15" s="48">
        <v>2</v>
      </c>
      <c r="D15" s="48" t="s">
        <v>1151</v>
      </c>
      <c r="E15" s="48">
        <v>2023</v>
      </c>
      <c r="F15" s="48" t="s">
        <v>1152</v>
      </c>
      <c r="G15" s="49">
        <v>2900000</v>
      </c>
    </row>
    <row r="16" spans="1:7" s="42" customFormat="1" ht="12.75">
      <c r="A16" s="53" t="s">
        <v>213</v>
      </c>
      <c r="B16" s="54" t="s">
        <v>214</v>
      </c>
      <c r="C16" s="48">
        <v>2</v>
      </c>
      <c r="D16" s="48" t="s">
        <v>1153</v>
      </c>
      <c r="E16" s="48">
        <v>2023</v>
      </c>
      <c r="F16" s="48" t="s">
        <v>1154</v>
      </c>
      <c r="G16" s="49">
        <v>1500000</v>
      </c>
    </row>
    <row r="17" spans="1:7" s="42" customFormat="1" ht="12.75">
      <c r="A17" s="42" t="s">
        <v>213</v>
      </c>
      <c r="B17" s="48" t="s">
        <v>214</v>
      </c>
      <c r="C17" s="48">
        <v>2</v>
      </c>
      <c r="D17" s="48" t="s">
        <v>1155</v>
      </c>
      <c r="E17" s="48">
        <v>2023</v>
      </c>
      <c r="F17" s="48" t="s">
        <v>1156</v>
      </c>
      <c r="G17" s="49">
        <v>300000</v>
      </c>
    </row>
    <row r="18" spans="1:7" s="42" customFormat="1" ht="12.75">
      <c r="A18" s="53" t="s">
        <v>213</v>
      </c>
      <c r="B18" s="54" t="s">
        <v>214</v>
      </c>
      <c r="C18" s="48">
        <v>2</v>
      </c>
      <c r="D18" s="48" t="s">
        <v>1157</v>
      </c>
      <c r="E18" s="48">
        <v>2023</v>
      </c>
      <c r="F18" s="48" t="s">
        <v>1158</v>
      </c>
      <c r="G18" s="49">
        <v>1385000</v>
      </c>
    </row>
    <row r="19" spans="1:7" s="42" customFormat="1" ht="12.75">
      <c r="A19" s="37"/>
      <c r="B19" s="38"/>
      <c r="C19" s="39"/>
      <c r="D19" s="39"/>
      <c r="E19" s="39"/>
      <c r="F19" s="40"/>
      <c r="G19" s="41"/>
    </row>
    <row r="20" spans="1:7" s="42" customFormat="1" ht="12.75">
      <c r="A20" s="37"/>
      <c r="B20" s="38"/>
      <c r="C20" s="39"/>
      <c r="D20" s="43" t="s">
        <v>219</v>
      </c>
      <c r="E20" s="44"/>
      <c r="F20" s="45"/>
      <c r="G20" s="46">
        <f>G22</f>
        <v>300000</v>
      </c>
    </row>
    <row r="21" spans="1:7" s="42" customFormat="1" ht="12.75">
      <c r="A21" s="37"/>
      <c r="B21" s="38"/>
      <c r="C21" s="39"/>
      <c r="D21" s="47"/>
      <c r="E21" s="39"/>
      <c r="F21" s="40"/>
      <c r="G21" s="41"/>
    </row>
    <row r="22" spans="1:7" s="42" customFormat="1" ht="12.75" customHeight="1">
      <c r="A22" s="37"/>
      <c r="B22" s="38"/>
      <c r="C22" s="39"/>
      <c r="D22" s="39"/>
      <c r="E22" s="79" t="s">
        <v>79</v>
      </c>
      <c r="F22" s="79"/>
      <c r="G22" s="41">
        <f>G24</f>
        <v>300000</v>
      </c>
    </row>
    <row r="23" spans="1:7" s="42" customFormat="1" ht="12.75">
      <c r="A23" s="37"/>
      <c r="B23" s="38"/>
      <c r="C23" s="39"/>
      <c r="D23" s="39"/>
      <c r="E23" s="39"/>
      <c r="F23" s="40"/>
      <c r="G23" s="41"/>
    </row>
    <row r="24" spans="1:7" s="42" customFormat="1" ht="12.75">
      <c r="A24" s="53" t="s">
        <v>291</v>
      </c>
      <c r="B24" s="54" t="s">
        <v>214</v>
      </c>
      <c r="C24" s="48">
        <v>2</v>
      </c>
      <c r="D24" s="48" t="s">
        <v>1159</v>
      </c>
      <c r="E24" s="48">
        <v>2023</v>
      </c>
      <c r="F24" s="48" t="s">
        <v>1160</v>
      </c>
      <c r="G24" s="49">
        <v>300000</v>
      </c>
    </row>
    <row r="25" spans="1:7" s="42" customFormat="1" ht="12.75">
      <c r="A25" s="37"/>
      <c r="B25" s="38"/>
      <c r="C25" s="39"/>
      <c r="D25" s="39"/>
      <c r="E25" s="39"/>
      <c r="F25" s="40"/>
      <c r="G25" s="41"/>
    </row>
    <row r="26" spans="1:7" s="42" customFormat="1" ht="12.75">
      <c r="A26" s="37"/>
      <c r="B26" s="38"/>
      <c r="C26" s="39"/>
      <c r="D26" s="43" t="s">
        <v>772</v>
      </c>
      <c r="E26" s="44"/>
      <c r="F26" s="45"/>
      <c r="G26" s="46">
        <f>G28+G44+G50+G59+G66+G72+G76+G81+G85+G93+G97+G101+G105</f>
        <v>3068060</v>
      </c>
    </row>
    <row r="27" spans="1:7" s="42" customFormat="1" ht="12.75">
      <c r="A27" s="37"/>
      <c r="B27" s="38"/>
      <c r="C27" s="39"/>
      <c r="D27" s="39"/>
      <c r="E27" s="39"/>
      <c r="F27" s="40"/>
      <c r="G27" s="41"/>
    </row>
    <row r="28" spans="1:7" s="42" customFormat="1" ht="12.75" customHeight="1">
      <c r="A28" s="37"/>
      <c r="B28" s="38"/>
      <c r="C28" s="39"/>
      <c r="D28" s="39"/>
      <c r="E28" s="79" t="s">
        <v>49</v>
      </c>
      <c r="F28" s="79"/>
      <c r="G28" s="41">
        <f>SUM(G30:G42)</f>
        <v>356900</v>
      </c>
    </row>
    <row r="29" spans="1:7" s="42" customFormat="1" ht="12.75">
      <c r="A29" s="37"/>
      <c r="B29" s="38"/>
      <c r="C29" s="39"/>
      <c r="D29" s="39"/>
      <c r="E29" s="39"/>
      <c r="F29" s="40"/>
      <c r="G29" s="41"/>
    </row>
    <row r="30" spans="1:7" s="42" customFormat="1" ht="12.75">
      <c r="A30" s="53" t="s">
        <v>301</v>
      </c>
      <c r="B30" s="54" t="s">
        <v>214</v>
      </c>
      <c r="C30" s="50">
        <v>2</v>
      </c>
      <c r="D30" s="48" t="s">
        <v>1161</v>
      </c>
      <c r="E30" s="48">
        <v>2023</v>
      </c>
      <c r="F30" s="48" t="s">
        <v>1162</v>
      </c>
      <c r="G30" s="49">
        <v>2500</v>
      </c>
    </row>
    <row r="31" spans="1:7" s="42" customFormat="1" ht="12.75">
      <c r="A31" s="42" t="s">
        <v>301</v>
      </c>
      <c r="B31" s="48" t="s">
        <v>214</v>
      </c>
      <c r="C31" s="50">
        <v>2</v>
      </c>
      <c r="D31" s="48" t="s">
        <v>1163</v>
      </c>
      <c r="E31" s="48">
        <v>2023</v>
      </c>
      <c r="F31" s="48" t="s">
        <v>1164</v>
      </c>
      <c r="G31" s="49">
        <v>100</v>
      </c>
    </row>
    <row r="32" spans="1:7" s="42" customFormat="1" ht="12.75">
      <c r="A32" s="53" t="s">
        <v>301</v>
      </c>
      <c r="B32" s="54" t="s">
        <v>214</v>
      </c>
      <c r="C32" s="50">
        <v>2</v>
      </c>
      <c r="D32" s="48" t="s">
        <v>1165</v>
      </c>
      <c r="E32" s="48">
        <v>2023</v>
      </c>
      <c r="F32" s="48" t="s">
        <v>1166</v>
      </c>
      <c r="G32" s="49">
        <v>400</v>
      </c>
    </row>
    <row r="33" spans="1:7" s="42" customFormat="1" ht="12.75">
      <c r="A33" s="42" t="s">
        <v>301</v>
      </c>
      <c r="B33" s="48" t="s">
        <v>214</v>
      </c>
      <c r="C33" s="50">
        <v>2</v>
      </c>
      <c r="D33" s="48" t="s">
        <v>1167</v>
      </c>
      <c r="E33" s="48">
        <v>2023</v>
      </c>
      <c r="F33" s="48" t="s">
        <v>1168</v>
      </c>
      <c r="G33" s="49">
        <v>1000</v>
      </c>
    </row>
    <row r="34" spans="1:7" s="42" customFormat="1" ht="12.75">
      <c r="A34" s="53" t="s">
        <v>301</v>
      </c>
      <c r="B34" s="54" t="s">
        <v>214</v>
      </c>
      <c r="C34" s="50">
        <v>2</v>
      </c>
      <c r="D34" s="48" t="s">
        <v>1169</v>
      </c>
      <c r="E34" s="48">
        <v>2023</v>
      </c>
      <c r="F34" s="48" t="s">
        <v>1170</v>
      </c>
      <c r="G34" s="49">
        <v>2000</v>
      </c>
    </row>
    <row r="35" spans="1:7" s="42" customFormat="1" ht="12.75">
      <c r="A35" s="42" t="s">
        <v>301</v>
      </c>
      <c r="B35" s="48" t="s">
        <v>214</v>
      </c>
      <c r="C35" s="50">
        <v>2</v>
      </c>
      <c r="D35" s="48" t="s">
        <v>1171</v>
      </c>
      <c r="E35" s="48">
        <v>2023</v>
      </c>
      <c r="F35" s="48" t="s">
        <v>1172</v>
      </c>
      <c r="G35" s="49">
        <v>200000</v>
      </c>
    </row>
    <row r="36" spans="1:7" s="42" customFormat="1" ht="12.75">
      <c r="A36" s="53" t="s">
        <v>301</v>
      </c>
      <c r="B36" s="54" t="s">
        <v>214</v>
      </c>
      <c r="C36" s="50">
        <v>2</v>
      </c>
      <c r="D36" s="48" t="s">
        <v>1173</v>
      </c>
      <c r="E36" s="48">
        <v>2023</v>
      </c>
      <c r="F36" s="48" t="s">
        <v>1174</v>
      </c>
      <c r="G36" s="49">
        <v>7800</v>
      </c>
    </row>
    <row r="37" spans="1:7" s="42" customFormat="1" ht="12.75">
      <c r="A37" s="53" t="s">
        <v>301</v>
      </c>
      <c r="B37" s="54" t="s">
        <v>214</v>
      </c>
      <c r="C37" s="50">
        <v>2</v>
      </c>
      <c r="D37" s="48" t="s">
        <v>1175</v>
      </c>
      <c r="E37" s="48">
        <v>2023</v>
      </c>
      <c r="F37" s="48" t="s">
        <v>1176</v>
      </c>
      <c r="G37" s="49">
        <v>0</v>
      </c>
    </row>
    <row r="38" spans="1:7" s="42" customFormat="1" ht="12.75">
      <c r="A38" s="42" t="s">
        <v>301</v>
      </c>
      <c r="B38" s="48" t="s">
        <v>214</v>
      </c>
      <c r="C38" s="50">
        <v>2</v>
      </c>
      <c r="D38" s="48" t="s">
        <v>1177</v>
      </c>
      <c r="E38" s="48">
        <v>2023</v>
      </c>
      <c r="F38" s="48" t="s">
        <v>1178</v>
      </c>
      <c r="G38" s="49">
        <v>13100</v>
      </c>
    </row>
    <row r="39" spans="1:7" s="42" customFormat="1" ht="12.75">
      <c r="A39" s="53" t="s">
        <v>301</v>
      </c>
      <c r="B39" s="54" t="s">
        <v>214</v>
      </c>
      <c r="C39" s="50">
        <v>2</v>
      </c>
      <c r="D39" s="48" t="s">
        <v>1179</v>
      </c>
      <c r="E39" s="48">
        <v>2023</v>
      </c>
      <c r="F39" s="48" t="s">
        <v>1180</v>
      </c>
      <c r="G39" s="49">
        <v>14000</v>
      </c>
    </row>
    <row r="40" spans="1:7" s="42" customFormat="1" ht="12.75">
      <c r="A40" s="42" t="s">
        <v>301</v>
      </c>
      <c r="B40" s="48" t="s">
        <v>214</v>
      </c>
      <c r="C40" s="50">
        <v>2</v>
      </c>
      <c r="D40" s="48" t="s">
        <v>1181</v>
      </c>
      <c r="E40" s="48">
        <v>2023</v>
      </c>
      <c r="F40" s="48" t="s">
        <v>1182</v>
      </c>
      <c r="G40" s="49">
        <v>80000</v>
      </c>
    </row>
    <row r="41" spans="2:7" s="42" customFormat="1" ht="12.75">
      <c r="B41" s="48"/>
      <c r="C41" s="50">
        <v>2</v>
      </c>
      <c r="D41" s="48" t="s">
        <v>1183</v>
      </c>
      <c r="E41" s="48">
        <v>2023</v>
      </c>
      <c r="F41" s="48" t="s">
        <v>1184</v>
      </c>
      <c r="G41" s="49">
        <v>20000</v>
      </c>
    </row>
    <row r="42" spans="2:7" s="42" customFormat="1" ht="12.75">
      <c r="B42" s="48"/>
      <c r="C42" s="50">
        <v>2</v>
      </c>
      <c r="D42" s="48" t="s">
        <v>1185</v>
      </c>
      <c r="E42" s="48">
        <v>2023</v>
      </c>
      <c r="F42" s="48" t="s">
        <v>1186</v>
      </c>
      <c r="G42" s="49">
        <v>16000</v>
      </c>
    </row>
    <row r="43" spans="2:7" s="42" customFormat="1" ht="12.75">
      <c r="B43" s="48"/>
      <c r="C43" s="50"/>
      <c r="D43" s="48"/>
      <c r="E43" s="48"/>
      <c r="F43" s="48"/>
      <c r="G43" s="49"/>
    </row>
    <row r="44" spans="2:7" s="42" customFormat="1" ht="12.75" customHeight="1">
      <c r="B44" s="48"/>
      <c r="C44" s="50"/>
      <c r="D44" s="48"/>
      <c r="E44" s="79" t="s">
        <v>74</v>
      </c>
      <c r="F44" s="79"/>
      <c r="G44" s="51">
        <f>SUM(G46:G48)</f>
        <v>120000</v>
      </c>
    </row>
    <row r="45" spans="2:7" s="42" customFormat="1" ht="12.75">
      <c r="B45" s="48"/>
      <c r="C45" s="50"/>
      <c r="D45" s="48"/>
      <c r="E45" s="48"/>
      <c r="F45" s="48"/>
      <c r="G45" s="49"/>
    </row>
    <row r="46" spans="1:7" s="42" customFormat="1" ht="12.75">
      <c r="A46" s="42" t="s">
        <v>213</v>
      </c>
      <c r="B46" s="48" t="s">
        <v>214</v>
      </c>
      <c r="C46" s="48">
        <v>2</v>
      </c>
      <c r="D46" s="48" t="s">
        <v>1187</v>
      </c>
      <c r="E46" s="48">
        <v>2023</v>
      </c>
      <c r="F46" s="48" t="s">
        <v>1188</v>
      </c>
      <c r="G46" s="49">
        <v>50000</v>
      </c>
    </row>
    <row r="47" spans="1:7" s="42" customFormat="1" ht="12.75">
      <c r="A47" s="53" t="s">
        <v>213</v>
      </c>
      <c r="B47" s="54" t="s">
        <v>214</v>
      </c>
      <c r="C47" s="48">
        <v>2</v>
      </c>
      <c r="D47" s="48" t="s">
        <v>1189</v>
      </c>
      <c r="E47" s="48">
        <v>2023</v>
      </c>
      <c r="F47" s="48" t="s">
        <v>1190</v>
      </c>
      <c r="G47" s="49">
        <v>60000</v>
      </c>
    </row>
    <row r="48" spans="1:7" s="42" customFormat="1" ht="12.75">
      <c r="A48" s="42" t="s">
        <v>213</v>
      </c>
      <c r="B48" s="48" t="s">
        <v>214</v>
      </c>
      <c r="C48" s="48">
        <v>2</v>
      </c>
      <c r="D48" s="48" t="s">
        <v>1191</v>
      </c>
      <c r="E48" s="48">
        <v>2023</v>
      </c>
      <c r="F48" s="48" t="s">
        <v>1192</v>
      </c>
      <c r="G48" s="49">
        <v>10000</v>
      </c>
    </row>
    <row r="49" spans="2:7" s="42" customFormat="1" ht="12.75">
      <c r="B49" s="48"/>
      <c r="C49" s="48"/>
      <c r="D49" s="48"/>
      <c r="E49" s="48"/>
      <c r="F49" s="48"/>
      <c r="G49" s="49"/>
    </row>
    <row r="50" spans="2:7" s="42" customFormat="1" ht="12.75" customHeight="1">
      <c r="B50" s="48"/>
      <c r="C50" s="48"/>
      <c r="D50" s="48"/>
      <c r="E50" s="79" t="s">
        <v>79</v>
      </c>
      <c r="F50" s="79"/>
      <c r="G50" s="51">
        <f>SUM(G52:G56)</f>
        <v>74000</v>
      </c>
    </row>
    <row r="51" spans="2:7" s="42" customFormat="1" ht="12.75">
      <c r="B51" s="48"/>
      <c r="C51" s="50"/>
      <c r="D51" s="48"/>
      <c r="E51" s="48"/>
      <c r="F51" s="48"/>
      <c r="G51" s="49"/>
    </row>
    <row r="52" spans="1:7" s="42" customFormat="1" ht="12.75">
      <c r="A52" s="42" t="s">
        <v>291</v>
      </c>
      <c r="B52" s="48" t="s">
        <v>214</v>
      </c>
      <c r="C52" s="48">
        <v>2</v>
      </c>
      <c r="D52" s="48" t="s">
        <v>1193</v>
      </c>
      <c r="E52" s="48">
        <v>2023</v>
      </c>
      <c r="F52" s="48" t="s">
        <v>1194</v>
      </c>
      <c r="G52" s="49">
        <v>14000</v>
      </c>
    </row>
    <row r="53" spans="1:7" s="42" customFormat="1" ht="12.75">
      <c r="A53" s="53" t="s">
        <v>291</v>
      </c>
      <c r="B53" s="54" t="s">
        <v>214</v>
      </c>
      <c r="C53" s="48">
        <v>2</v>
      </c>
      <c r="D53" s="48" t="s">
        <v>1195</v>
      </c>
      <c r="E53" s="48">
        <v>2023</v>
      </c>
      <c r="F53" s="48" t="s">
        <v>1196</v>
      </c>
      <c r="G53" s="49">
        <v>8000</v>
      </c>
    </row>
    <row r="54" spans="1:7" s="42" customFormat="1" ht="12.75">
      <c r="A54" s="42" t="s">
        <v>291</v>
      </c>
      <c r="B54" s="48" t="s">
        <v>214</v>
      </c>
      <c r="C54" s="48">
        <v>2</v>
      </c>
      <c r="D54" s="48" t="s">
        <v>1197</v>
      </c>
      <c r="E54" s="48">
        <v>2023</v>
      </c>
      <c r="F54" s="48" t="s">
        <v>1198</v>
      </c>
      <c r="G54" s="49">
        <v>46000</v>
      </c>
    </row>
    <row r="55" spans="1:7" s="42" customFormat="1" ht="12.75">
      <c r="A55" s="53" t="s">
        <v>291</v>
      </c>
      <c r="B55" s="54" t="s">
        <v>214</v>
      </c>
      <c r="C55" s="48">
        <v>2</v>
      </c>
      <c r="D55" s="48" t="s">
        <v>1199</v>
      </c>
      <c r="E55" s="48">
        <v>2023</v>
      </c>
      <c r="F55" s="48" t="s">
        <v>1200</v>
      </c>
      <c r="G55" s="49">
        <v>1000</v>
      </c>
    </row>
    <row r="56" spans="1:7" s="42" customFormat="1" ht="12.75">
      <c r="A56" s="42" t="s">
        <v>291</v>
      </c>
      <c r="B56" s="48" t="s">
        <v>214</v>
      </c>
      <c r="C56" s="48">
        <v>2</v>
      </c>
      <c r="D56" s="48" t="s">
        <v>1201</v>
      </c>
      <c r="E56" s="48">
        <v>2023</v>
      </c>
      <c r="F56" s="48" t="s">
        <v>1202</v>
      </c>
      <c r="G56" s="49">
        <v>5000</v>
      </c>
    </row>
    <row r="57" spans="2:7" s="42" customFormat="1" ht="12.75">
      <c r="B57" s="48"/>
      <c r="C57" s="50"/>
      <c r="D57" s="48"/>
      <c r="E57" s="48"/>
      <c r="F57" s="48"/>
      <c r="G57" s="49"/>
    </row>
    <row r="58" spans="2:7" s="42" customFormat="1" ht="12.75">
      <c r="B58" s="48"/>
      <c r="C58" s="50"/>
      <c r="D58" s="48"/>
      <c r="E58" s="48"/>
      <c r="F58" s="48"/>
      <c r="G58" s="49"/>
    </row>
    <row r="59" spans="2:7" s="42" customFormat="1" ht="12.75" customHeight="1">
      <c r="B59" s="48"/>
      <c r="C59" s="50"/>
      <c r="D59" s="48"/>
      <c r="E59" s="79" t="s">
        <v>91</v>
      </c>
      <c r="F59" s="79"/>
      <c r="G59" s="51">
        <f>SUM(G61:G64)</f>
        <v>91060</v>
      </c>
    </row>
    <row r="60" spans="2:7" s="42" customFormat="1" ht="12.75">
      <c r="B60" s="48"/>
      <c r="C60" s="50"/>
      <c r="D60" s="48"/>
      <c r="E60" s="48"/>
      <c r="F60" s="48"/>
      <c r="G60" s="49"/>
    </row>
    <row r="61" spans="1:7" s="42" customFormat="1" ht="12.75">
      <c r="A61" s="42" t="s">
        <v>364</v>
      </c>
      <c r="B61" s="48" t="s">
        <v>214</v>
      </c>
      <c r="C61" s="48">
        <v>2</v>
      </c>
      <c r="D61" s="48" t="s">
        <v>1203</v>
      </c>
      <c r="E61" s="48">
        <v>2023</v>
      </c>
      <c r="F61" s="48" t="s">
        <v>1204</v>
      </c>
      <c r="G61" s="49">
        <v>700</v>
      </c>
    </row>
    <row r="62" spans="1:7" s="42" customFormat="1" ht="12.75">
      <c r="A62" s="53" t="s">
        <v>364</v>
      </c>
      <c r="B62" s="54" t="s">
        <v>214</v>
      </c>
      <c r="C62" s="48">
        <v>2</v>
      </c>
      <c r="D62" s="48" t="s">
        <v>1205</v>
      </c>
      <c r="E62" s="48">
        <v>2023</v>
      </c>
      <c r="F62" s="48" t="s">
        <v>1206</v>
      </c>
      <c r="G62" s="49">
        <v>160</v>
      </c>
    </row>
    <row r="63" spans="1:7" s="42" customFormat="1" ht="12.75">
      <c r="A63" s="42" t="s">
        <v>364</v>
      </c>
      <c r="B63" s="48" t="s">
        <v>214</v>
      </c>
      <c r="C63" s="48">
        <v>2</v>
      </c>
      <c r="D63" s="48" t="s">
        <v>1207</v>
      </c>
      <c r="E63" s="48">
        <v>2023</v>
      </c>
      <c r="F63" s="48" t="s">
        <v>1208</v>
      </c>
      <c r="G63" s="49">
        <v>90000</v>
      </c>
    </row>
    <row r="64" spans="2:7" s="42" customFormat="1" ht="12.75">
      <c r="B64" s="48"/>
      <c r="C64" s="48">
        <v>2</v>
      </c>
      <c r="D64" s="48" t="s">
        <v>1209</v>
      </c>
      <c r="E64" s="48">
        <v>2023</v>
      </c>
      <c r="F64" s="48" t="s">
        <v>1210</v>
      </c>
      <c r="G64" s="49">
        <v>200</v>
      </c>
    </row>
    <row r="65" spans="2:7" s="42" customFormat="1" ht="12.75">
      <c r="B65" s="48"/>
      <c r="C65" s="50"/>
      <c r="D65" s="48"/>
      <c r="E65" s="48"/>
      <c r="F65" s="48"/>
      <c r="G65" s="49"/>
    </row>
    <row r="66" spans="2:7" s="42" customFormat="1" ht="12.75" customHeight="1">
      <c r="B66" s="48"/>
      <c r="C66" s="50"/>
      <c r="D66" s="48"/>
      <c r="E66" s="79" t="s">
        <v>371</v>
      </c>
      <c r="F66" s="79"/>
      <c r="G66" s="51">
        <f>SUM(G68:G70)</f>
        <v>671000</v>
      </c>
    </row>
    <row r="67" spans="2:7" s="42" customFormat="1" ht="12.75">
      <c r="B67" s="48"/>
      <c r="C67" s="50"/>
      <c r="D67" s="48"/>
      <c r="E67" s="48"/>
      <c r="F67" s="48"/>
      <c r="G67" s="49"/>
    </row>
    <row r="68" spans="1:7" s="42" customFormat="1" ht="12.75">
      <c r="A68" s="42" t="s">
        <v>1211</v>
      </c>
      <c r="B68" s="48" t="s">
        <v>214</v>
      </c>
      <c r="C68" s="48">
        <v>2</v>
      </c>
      <c r="D68" s="48" t="s">
        <v>1212</v>
      </c>
      <c r="E68" s="48">
        <v>2023</v>
      </c>
      <c r="F68" s="48" t="s">
        <v>1213</v>
      </c>
      <c r="G68" s="49">
        <v>490000</v>
      </c>
    </row>
    <row r="69" spans="1:7" s="42" customFormat="1" ht="12.75">
      <c r="A69" s="53" t="s">
        <v>1211</v>
      </c>
      <c r="B69" s="54" t="s">
        <v>214</v>
      </c>
      <c r="C69" s="48">
        <v>2</v>
      </c>
      <c r="D69" s="48" t="s">
        <v>1214</v>
      </c>
      <c r="E69" s="48">
        <v>2023</v>
      </c>
      <c r="F69" s="48" t="s">
        <v>1215</v>
      </c>
      <c r="G69" s="49">
        <v>180000</v>
      </c>
    </row>
    <row r="70" spans="1:7" s="42" customFormat="1" ht="12.75">
      <c r="A70" s="42" t="s">
        <v>1211</v>
      </c>
      <c r="B70" s="48" t="s">
        <v>214</v>
      </c>
      <c r="C70" s="48">
        <v>2</v>
      </c>
      <c r="D70" s="48" t="s">
        <v>1216</v>
      </c>
      <c r="E70" s="48">
        <v>2023</v>
      </c>
      <c r="F70" s="48" t="s">
        <v>1184</v>
      </c>
      <c r="G70" s="49">
        <v>1000</v>
      </c>
    </row>
    <row r="71" spans="2:7" s="42" customFormat="1" ht="12.75">
      <c r="B71" s="48"/>
      <c r="C71" s="50"/>
      <c r="D71" s="48"/>
      <c r="E71" s="48"/>
      <c r="F71" s="48"/>
      <c r="G71" s="49"/>
    </row>
    <row r="72" spans="2:7" s="42" customFormat="1" ht="12.75" customHeight="1">
      <c r="B72" s="48"/>
      <c r="C72" s="50"/>
      <c r="D72" s="48"/>
      <c r="E72" s="79" t="s">
        <v>97</v>
      </c>
      <c r="F72" s="79"/>
      <c r="G72" s="51">
        <f>SUM(G74)</f>
        <v>45000</v>
      </c>
    </row>
    <row r="73" spans="2:7" s="42" customFormat="1" ht="12.75">
      <c r="B73" s="48"/>
      <c r="C73" s="50"/>
      <c r="D73" s="48"/>
      <c r="E73" s="48"/>
      <c r="F73" s="48"/>
      <c r="G73" s="49"/>
    </row>
    <row r="74" spans="1:7" s="42" customFormat="1" ht="12.75">
      <c r="A74" s="42" t="s">
        <v>1217</v>
      </c>
      <c r="B74" s="48" t="s">
        <v>214</v>
      </c>
      <c r="C74" s="48">
        <v>2</v>
      </c>
      <c r="D74" s="48" t="s">
        <v>1218</v>
      </c>
      <c r="E74" s="48">
        <v>2023</v>
      </c>
      <c r="F74" s="48" t="s">
        <v>1219</v>
      </c>
      <c r="G74" s="49">
        <v>45000</v>
      </c>
    </row>
    <row r="75" spans="2:7" s="42" customFormat="1" ht="12.75">
      <c r="B75" s="48"/>
      <c r="C75" s="50"/>
      <c r="D75" s="48"/>
      <c r="E75" s="48"/>
      <c r="F75" s="48"/>
      <c r="G75" s="49"/>
    </row>
    <row r="76" spans="2:7" s="42" customFormat="1" ht="12.75" customHeight="1">
      <c r="B76" s="48"/>
      <c r="C76" s="50"/>
      <c r="D76" s="48"/>
      <c r="E76" s="79" t="s">
        <v>119</v>
      </c>
      <c r="F76" s="79"/>
      <c r="G76" s="51">
        <f>SUM(G78:G79)</f>
        <v>1600000</v>
      </c>
    </row>
    <row r="77" spans="2:7" s="42" customFormat="1" ht="12.75">
      <c r="B77" s="48"/>
      <c r="C77" s="50"/>
      <c r="D77" s="48"/>
      <c r="E77" s="48"/>
      <c r="F77" s="48"/>
      <c r="G77" s="49"/>
    </row>
    <row r="78" spans="1:7" s="42" customFormat="1" ht="12.75">
      <c r="A78" s="53" t="s">
        <v>1220</v>
      </c>
      <c r="B78" s="54" t="s">
        <v>214</v>
      </c>
      <c r="C78" s="48">
        <v>2</v>
      </c>
      <c r="D78" s="48" t="s">
        <v>1221</v>
      </c>
      <c r="E78" s="48">
        <v>2023</v>
      </c>
      <c r="F78" s="48" t="s">
        <v>1222</v>
      </c>
      <c r="G78" s="49">
        <v>0</v>
      </c>
    </row>
    <row r="79" spans="1:7" s="42" customFormat="1" ht="12.75">
      <c r="A79" s="42" t="s">
        <v>1220</v>
      </c>
      <c r="B79" s="48" t="s">
        <v>214</v>
      </c>
      <c r="C79" s="48">
        <v>2</v>
      </c>
      <c r="D79" s="48" t="s">
        <v>1223</v>
      </c>
      <c r="E79" s="48">
        <v>2023</v>
      </c>
      <c r="F79" s="48" t="s">
        <v>1224</v>
      </c>
      <c r="G79" s="49">
        <v>1600000</v>
      </c>
    </row>
    <row r="80" spans="2:7" s="42" customFormat="1" ht="12.75">
      <c r="B80" s="48"/>
      <c r="C80" s="50"/>
      <c r="D80" s="48"/>
      <c r="E80" s="48"/>
      <c r="F80" s="48"/>
      <c r="G80" s="49"/>
    </row>
    <row r="81" spans="2:7" s="42" customFormat="1" ht="12.75" customHeight="1">
      <c r="B81" s="48"/>
      <c r="C81" s="50"/>
      <c r="D81" s="48"/>
      <c r="E81" s="79" t="s">
        <v>138</v>
      </c>
      <c r="F81" s="79"/>
      <c r="G81" s="51">
        <f>G83</f>
        <v>1000</v>
      </c>
    </row>
    <row r="82" spans="2:7" s="42" customFormat="1" ht="12.75">
      <c r="B82" s="48"/>
      <c r="C82" s="50"/>
      <c r="D82" s="48"/>
      <c r="E82" s="48"/>
      <c r="F82" s="48"/>
      <c r="G82" s="49"/>
    </row>
    <row r="83" spans="2:7" s="42" customFormat="1" ht="12.75">
      <c r="B83" s="48"/>
      <c r="C83" s="50">
        <v>2</v>
      </c>
      <c r="D83" s="48" t="s">
        <v>1225</v>
      </c>
      <c r="E83" s="48">
        <v>2023</v>
      </c>
      <c r="F83" s="48" t="s">
        <v>1184</v>
      </c>
      <c r="G83" s="49">
        <v>1000</v>
      </c>
    </row>
    <row r="84" spans="2:7" s="42" customFormat="1" ht="12.75">
      <c r="B84" s="48"/>
      <c r="C84" s="50"/>
      <c r="D84" s="48"/>
      <c r="E84" s="48"/>
      <c r="F84" s="48"/>
      <c r="G84" s="49"/>
    </row>
    <row r="85" spans="2:7" s="42" customFormat="1" ht="12.75" customHeight="1">
      <c r="B85" s="48"/>
      <c r="C85" s="50"/>
      <c r="D85" s="48"/>
      <c r="E85" s="79" t="s">
        <v>144</v>
      </c>
      <c r="F85" s="79"/>
      <c r="G85" s="51">
        <f>SUM(G87:G91)</f>
        <v>22100</v>
      </c>
    </row>
    <row r="86" spans="2:7" s="42" customFormat="1" ht="12.75">
      <c r="B86" s="48"/>
      <c r="C86" s="50"/>
      <c r="D86" s="48"/>
      <c r="E86" s="48"/>
      <c r="F86" s="48"/>
      <c r="G86" s="49"/>
    </row>
    <row r="87" spans="2:7" s="42" customFormat="1" ht="12.75">
      <c r="B87" s="48"/>
      <c r="C87" s="50">
        <v>2</v>
      </c>
      <c r="D87" s="48" t="s">
        <v>1226</v>
      </c>
      <c r="E87" s="48">
        <v>2023</v>
      </c>
      <c r="F87" s="48" t="s">
        <v>1227</v>
      </c>
      <c r="G87" s="49">
        <v>5000</v>
      </c>
    </row>
    <row r="88" spans="2:7" s="42" customFormat="1" ht="12.75">
      <c r="B88" s="48"/>
      <c r="C88" s="50">
        <v>2</v>
      </c>
      <c r="D88" s="48" t="s">
        <v>1228</v>
      </c>
      <c r="E88" s="48">
        <v>2023</v>
      </c>
      <c r="F88" s="48" t="s">
        <v>1229</v>
      </c>
      <c r="G88" s="49">
        <v>4800</v>
      </c>
    </row>
    <row r="89" spans="1:7" s="42" customFormat="1" ht="12.75">
      <c r="A89" s="53" t="s">
        <v>554</v>
      </c>
      <c r="B89" s="54" t="s">
        <v>214</v>
      </c>
      <c r="C89" s="48">
        <v>2</v>
      </c>
      <c r="D89" s="48" t="s">
        <v>1230</v>
      </c>
      <c r="E89" s="48">
        <v>2023</v>
      </c>
      <c r="F89" s="48" t="s">
        <v>1231</v>
      </c>
      <c r="G89" s="49">
        <v>2800</v>
      </c>
    </row>
    <row r="90" spans="1:7" s="42" customFormat="1" ht="12.75">
      <c r="A90" s="42" t="s">
        <v>554</v>
      </c>
      <c r="B90" s="48" t="s">
        <v>214</v>
      </c>
      <c r="C90" s="48">
        <v>2</v>
      </c>
      <c r="D90" s="48" t="s">
        <v>1232</v>
      </c>
      <c r="E90" s="48">
        <v>2023</v>
      </c>
      <c r="F90" s="48" t="s">
        <v>1233</v>
      </c>
      <c r="G90" s="49">
        <v>9000</v>
      </c>
    </row>
    <row r="91" spans="1:7" s="42" customFormat="1" ht="12.75">
      <c r="A91" s="53" t="s">
        <v>554</v>
      </c>
      <c r="B91" s="54" t="s">
        <v>214</v>
      </c>
      <c r="C91" s="48">
        <v>2</v>
      </c>
      <c r="D91" s="48" t="s">
        <v>1234</v>
      </c>
      <c r="E91" s="48">
        <v>2023</v>
      </c>
      <c r="F91" s="48" t="s">
        <v>1184</v>
      </c>
      <c r="G91" s="49">
        <v>500</v>
      </c>
    </row>
    <row r="92" spans="2:7" s="42" customFormat="1" ht="12.75">
      <c r="B92" s="48"/>
      <c r="C92" s="50"/>
      <c r="D92" s="48"/>
      <c r="E92" s="48"/>
      <c r="F92" s="48"/>
      <c r="G92" s="49"/>
    </row>
    <row r="93" spans="2:7" s="42" customFormat="1" ht="12.75" customHeight="1" hidden="1">
      <c r="B93" s="48"/>
      <c r="C93" s="50"/>
      <c r="D93" s="48"/>
      <c r="E93" s="79" t="s">
        <v>171</v>
      </c>
      <c r="F93" s="79"/>
      <c r="G93" s="51">
        <f>SUM(G95:G95)</f>
        <v>0</v>
      </c>
    </row>
    <row r="94" spans="2:7" s="42" customFormat="1" ht="12.75" hidden="1">
      <c r="B94" s="48"/>
      <c r="C94" s="50"/>
      <c r="D94" s="48"/>
      <c r="E94" s="48"/>
      <c r="F94" s="48"/>
      <c r="G94" s="49"/>
    </row>
    <row r="95" spans="2:7" s="42" customFormat="1" ht="12.75" hidden="1">
      <c r="B95" s="48"/>
      <c r="C95" s="48">
        <v>2</v>
      </c>
      <c r="D95" s="48" t="s">
        <v>1235</v>
      </c>
      <c r="E95" s="48">
        <v>2023</v>
      </c>
      <c r="F95" s="48" t="s">
        <v>1236</v>
      </c>
      <c r="G95" s="49">
        <v>0</v>
      </c>
    </row>
    <row r="96" spans="2:7" s="42" customFormat="1" ht="12.75" hidden="1">
      <c r="B96" s="48"/>
      <c r="C96" s="50"/>
      <c r="D96" s="48"/>
      <c r="E96" s="48"/>
      <c r="F96" s="48"/>
      <c r="G96" s="49"/>
    </row>
    <row r="97" spans="2:7" s="42" customFormat="1" ht="12.75" customHeight="1">
      <c r="B97" s="48"/>
      <c r="C97" s="50"/>
      <c r="D97" s="48"/>
      <c r="E97" s="79" t="s">
        <v>191</v>
      </c>
      <c r="F97" s="79"/>
      <c r="G97" s="51">
        <f>SUM(G99)</f>
        <v>60000</v>
      </c>
    </row>
    <row r="98" spans="2:7" s="42" customFormat="1" ht="12.75">
      <c r="B98" s="48"/>
      <c r="C98" s="50"/>
      <c r="D98" s="48"/>
      <c r="E98" s="48"/>
      <c r="F98" s="48"/>
      <c r="G98" s="49"/>
    </row>
    <row r="99" spans="1:7" s="42" customFormat="1" ht="12.75">
      <c r="A99" s="53" t="s">
        <v>1237</v>
      </c>
      <c r="B99" s="54" t="s">
        <v>214</v>
      </c>
      <c r="C99" s="48">
        <v>2</v>
      </c>
      <c r="D99" s="48" t="s">
        <v>1238</v>
      </c>
      <c r="E99" s="48">
        <v>2023</v>
      </c>
      <c r="F99" s="48" t="s">
        <v>1239</v>
      </c>
      <c r="G99" s="49">
        <v>60000</v>
      </c>
    </row>
    <row r="100" spans="2:7" s="42" customFormat="1" ht="12.75">
      <c r="B100" s="48"/>
      <c r="C100" s="50"/>
      <c r="D100" s="48"/>
      <c r="E100" s="48"/>
      <c r="F100" s="48"/>
      <c r="G100" s="49"/>
    </row>
    <row r="101" spans="2:7" s="42" customFormat="1" ht="12.75" customHeight="1">
      <c r="B101" s="48"/>
      <c r="C101" s="50"/>
      <c r="D101" s="48"/>
      <c r="E101" s="79" t="s">
        <v>740</v>
      </c>
      <c r="F101" s="79"/>
      <c r="G101" s="51">
        <f>G103</f>
        <v>20000</v>
      </c>
    </row>
    <row r="102" spans="2:7" s="42" customFormat="1" ht="12.75">
      <c r="B102" s="48"/>
      <c r="C102" s="50"/>
      <c r="D102" s="48"/>
      <c r="E102" s="48"/>
      <c r="F102" s="48"/>
      <c r="G102" s="49"/>
    </row>
    <row r="103" spans="3:7" s="42" customFormat="1" ht="12.75">
      <c r="C103" s="48">
        <v>2</v>
      </c>
      <c r="D103" s="42" t="s">
        <v>1240</v>
      </c>
      <c r="E103" s="63">
        <v>2023</v>
      </c>
      <c r="F103" s="48" t="s">
        <v>1241</v>
      </c>
      <c r="G103" s="49">
        <v>20000</v>
      </c>
    </row>
    <row r="104" spans="2:7" s="42" customFormat="1" ht="12.75">
      <c r="B104" s="48"/>
      <c r="C104" s="50"/>
      <c r="D104" s="48"/>
      <c r="E104" s="48"/>
      <c r="F104" s="48"/>
      <c r="G104" s="49"/>
    </row>
    <row r="105" spans="2:7" s="42" customFormat="1" ht="12.75" customHeight="1">
      <c r="B105" s="48"/>
      <c r="C105" s="50"/>
      <c r="D105" s="48"/>
      <c r="E105" s="79" t="s">
        <v>212</v>
      </c>
      <c r="F105" s="79"/>
      <c r="G105" s="51">
        <f>G107</f>
        <v>7000</v>
      </c>
    </row>
    <row r="106" spans="2:7" s="42" customFormat="1" ht="12.75">
      <c r="B106" s="48"/>
      <c r="C106" s="50"/>
      <c r="D106" s="48"/>
      <c r="E106" s="48"/>
      <c r="F106" s="48"/>
      <c r="G106" s="49"/>
    </row>
    <row r="107" spans="3:7" s="42" customFormat="1" ht="12.75">
      <c r="C107" s="48">
        <v>2</v>
      </c>
      <c r="D107" s="42" t="s">
        <v>1242</v>
      </c>
      <c r="E107" s="63">
        <v>2023</v>
      </c>
      <c r="F107" s="48" t="s">
        <v>1243</v>
      </c>
      <c r="G107" s="49">
        <v>7000</v>
      </c>
    </row>
    <row r="108" spans="3:7" s="42" customFormat="1" ht="12.75">
      <c r="C108" s="48"/>
      <c r="E108" s="63"/>
      <c r="F108" s="48"/>
      <c r="G108" s="49"/>
    </row>
    <row r="109" spans="3:7" s="42" customFormat="1" ht="12.75">
      <c r="C109" s="48"/>
      <c r="D109" s="64" t="s">
        <v>781</v>
      </c>
      <c r="E109" s="65"/>
      <c r="F109" s="66"/>
      <c r="G109" s="67">
        <f>G111+G116+G120+G125+G129+G133+G138+G142+G146+G155+G159+G164+G168</f>
        <v>9201405.98</v>
      </c>
    </row>
    <row r="110" spans="3:7" s="42" customFormat="1" ht="12.75">
      <c r="C110" s="48"/>
      <c r="E110" s="63"/>
      <c r="F110" s="48"/>
      <c r="G110" s="49"/>
    </row>
    <row r="111" spans="3:7" s="42" customFormat="1" ht="12.75" customHeight="1">
      <c r="C111" s="48"/>
      <c r="E111" s="79" t="s">
        <v>49</v>
      </c>
      <c r="F111" s="79"/>
      <c r="G111" s="51">
        <f>SUM(G113:G114)</f>
        <v>0</v>
      </c>
    </row>
    <row r="112" spans="2:7" s="42" customFormat="1" ht="12.75">
      <c r="B112" s="48"/>
      <c r="C112" s="50"/>
      <c r="D112" s="48"/>
      <c r="E112" s="48"/>
      <c r="F112" s="48"/>
      <c r="G112" s="49"/>
    </row>
    <row r="113" spans="1:7" s="42" customFormat="1" ht="12.75">
      <c r="A113" s="53" t="s">
        <v>301</v>
      </c>
      <c r="B113" s="54" t="s">
        <v>214</v>
      </c>
      <c r="C113" s="50">
        <v>2</v>
      </c>
      <c r="D113" s="48" t="s">
        <v>1244</v>
      </c>
      <c r="E113" s="48">
        <v>2023</v>
      </c>
      <c r="F113" s="48" t="s">
        <v>1245</v>
      </c>
      <c r="G113" s="49">
        <v>0</v>
      </c>
    </row>
    <row r="114" spans="1:7" s="42" customFormat="1" ht="12.75">
      <c r="A114" s="42" t="s">
        <v>301</v>
      </c>
      <c r="B114" s="48" t="s">
        <v>214</v>
      </c>
      <c r="C114" s="50">
        <v>2</v>
      </c>
      <c r="D114" s="48" t="s">
        <v>1246</v>
      </c>
      <c r="E114" s="48">
        <v>2023</v>
      </c>
      <c r="F114" s="48" t="s">
        <v>1247</v>
      </c>
      <c r="G114" s="49">
        <v>0</v>
      </c>
    </row>
    <row r="115" spans="2:7" s="42" customFormat="1" ht="12.75">
      <c r="B115" s="48"/>
      <c r="C115" s="50"/>
      <c r="D115" s="48"/>
      <c r="E115" s="48"/>
      <c r="F115" s="48"/>
      <c r="G115" s="49"/>
    </row>
    <row r="116" spans="2:7" s="42" customFormat="1" ht="12.75" customHeight="1">
      <c r="B116" s="48"/>
      <c r="C116" s="50"/>
      <c r="D116" s="48"/>
      <c r="E116" s="79" t="s">
        <v>298</v>
      </c>
      <c r="F116" s="79"/>
      <c r="G116" s="51">
        <f>G118</f>
        <v>3625</v>
      </c>
    </row>
    <row r="117" spans="2:7" s="42" customFormat="1" ht="12.75">
      <c r="B117" s="48"/>
      <c r="C117" s="50"/>
      <c r="D117" s="48"/>
      <c r="E117" s="48"/>
      <c r="F117" s="48"/>
      <c r="G117" s="49"/>
    </row>
    <row r="118" spans="1:7" s="42" customFormat="1" ht="12.75">
      <c r="A118" s="42" t="s">
        <v>1248</v>
      </c>
      <c r="B118" s="48" t="s">
        <v>214</v>
      </c>
      <c r="C118" s="48">
        <v>2</v>
      </c>
      <c r="D118" s="48" t="s">
        <v>1249</v>
      </c>
      <c r="E118" s="48">
        <v>2023</v>
      </c>
      <c r="F118" s="48" t="s">
        <v>1250</v>
      </c>
      <c r="G118" s="49">
        <v>3625</v>
      </c>
    </row>
    <row r="119" spans="2:7" s="42" customFormat="1" ht="12.75">
      <c r="B119" s="48"/>
      <c r="C119" s="50"/>
      <c r="D119" s="48"/>
      <c r="E119" s="48"/>
      <c r="F119" s="48"/>
      <c r="G119" s="49"/>
    </row>
    <row r="120" spans="2:7" s="42" customFormat="1" ht="12.75" customHeight="1">
      <c r="B120" s="48"/>
      <c r="C120" s="50"/>
      <c r="D120" s="48"/>
      <c r="E120" s="79" t="s">
        <v>74</v>
      </c>
      <c r="F120" s="79"/>
      <c r="G120" s="51">
        <f>SUM(G122:G123)</f>
        <v>8472097</v>
      </c>
    </row>
    <row r="121" spans="2:7" s="42" customFormat="1" ht="12.75">
      <c r="B121" s="48"/>
      <c r="C121" s="50"/>
      <c r="D121" s="48"/>
      <c r="E121" s="48"/>
      <c r="F121" s="48"/>
      <c r="G121" s="49"/>
    </row>
    <row r="122" spans="1:7" s="42" customFormat="1" ht="12.75">
      <c r="A122" s="53" t="s">
        <v>213</v>
      </c>
      <c r="B122" s="54" t="s">
        <v>214</v>
      </c>
      <c r="C122" s="48">
        <v>2</v>
      </c>
      <c r="D122" s="48" t="s">
        <v>1251</v>
      </c>
      <c r="E122" s="48">
        <v>2023</v>
      </c>
      <c r="F122" s="48" t="s">
        <v>1252</v>
      </c>
      <c r="G122" s="49">
        <v>11500</v>
      </c>
    </row>
    <row r="123" spans="1:7" s="42" customFormat="1" ht="12.75">
      <c r="A123" s="42" t="s">
        <v>213</v>
      </c>
      <c r="B123" s="48" t="s">
        <v>214</v>
      </c>
      <c r="C123" s="48">
        <v>2</v>
      </c>
      <c r="D123" s="48" t="s">
        <v>1253</v>
      </c>
      <c r="E123" s="48">
        <v>2023</v>
      </c>
      <c r="F123" s="48" t="s">
        <v>1254</v>
      </c>
      <c r="G123" s="49">
        <v>8460597</v>
      </c>
    </row>
    <row r="125" spans="5:7" ht="12.75" customHeight="1">
      <c r="E125" s="79" t="s">
        <v>133</v>
      </c>
      <c r="F125" s="79"/>
      <c r="G125" s="68">
        <f>G127</f>
        <v>80000</v>
      </c>
    </row>
    <row r="126" spans="2:7" s="42" customFormat="1" ht="12.75">
      <c r="B126" s="48"/>
      <c r="C126" s="50"/>
      <c r="D126" s="48"/>
      <c r="E126" s="48"/>
      <c r="F126" s="48"/>
      <c r="G126" s="49"/>
    </row>
    <row r="127" spans="1:7" s="42" customFormat="1" ht="12.75">
      <c r="A127" s="42" t="s">
        <v>809</v>
      </c>
      <c r="B127" s="48" t="s">
        <v>214</v>
      </c>
      <c r="C127" s="48">
        <v>2</v>
      </c>
      <c r="D127" s="48" t="s">
        <v>1255</v>
      </c>
      <c r="E127" s="48">
        <v>2023</v>
      </c>
      <c r="F127" s="48" t="s">
        <v>1256</v>
      </c>
      <c r="G127" s="49">
        <v>80000</v>
      </c>
    </row>
    <row r="128" spans="2:7" s="42" customFormat="1" ht="12.75">
      <c r="B128" s="48"/>
      <c r="C128" s="50"/>
      <c r="D128" s="48"/>
      <c r="E128" s="48"/>
      <c r="F128" s="48"/>
      <c r="G128" s="49"/>
    </row>
    <row r="129" spans="2:7" s="42" customFormat="1" ht="12.75" customHeight="1">
      <c r="B129" s="48"/>
      <c r="C129" s="50"/>
      <c r="D129" s="48"/>
      <c r="E129" s="79" t="s">
        <v>513</v>
      </c>
      <c r="F129" s="79"/>
      <c r="G129" s="51">
        <f>G131</f>
        <v>340000</v>
      </c>
    </row>
    <row r="130" spans="2:7" s="42" customFormat="1" ht="12.75">
      <c r="B130" s="48"/>
      <c r="C130" s="50"/>
      <c r="D130" s="48"/>
      <c r="E130" s="48"/>
      <c r="F130" s="48"/>
      <c r="G130" s="49"/>
    </row>
    <row r="131" spans="1:7" s="42" customFormat="1" ht="12.75">
      <c r="A131" s="53" t="s">
        <v>827</v>
      </c>
      <c r="B131" s="54" t="s">
        <v>214</v>
      </c>
      <c r="C131" s="48">
        <v>2</v>
      </c>
      <c r="D131" s="48" t="s">
        <v>1257</v>
      </c>
      <c r="E131" s="48">
        <v>2023</v>
      </c>
      <c r="F131" s="48" t="s">
        <v>1258</v>
      </c>
      <c r="G131" s="49">
        <v>340000</v>
      </c>
    </row>
    <row r="132" spans="2:7" s="42" customFormat="1" ht="12.75">
      <c r="B132" s="48"/>
      <c r="C132" s="50"/>
      <c r="D132" s="48"/>
      <c r="E132" s="48"/>
      <c r="F132" s="48"/>
      <c r="G132" s="49"/>
    </row>
    <row r="133" spans="2:7" s="42" customFormat="1" ht="12.75" customHeight="1">
      <c r="B133" s="48"/>
      <c r="C133" s="50"/>
      <c r="D133" s="48"/>
      <c r="E133" s="79" t="s">
        <v>138</v>
      </c>
      <c r="F133" s="79"/>
      <c r="G133" s="51">
        <f>SUM(G135:G136)</f>
        <v>20000</v>
      </c>
    </row>
    <row r="134" spans="2:7" s="42" customFormat="1" ht="12.75">
      <c r="B134" s="48"/>
      <c r="C134" s="50"/>
      <c r="D134" s="48"/>
      <c r="E134" s="48"/>
      <c r="F134" s="48"/>
      <c r="G134" s="49"/>
    </row>
    <row r="135" spans="1:7" s="42" customFormat="1" ht="12.75">
      <c r="A135" s="53" t="s">
        <v>1259</v>
      </c>
      <c r="B135" s="54" t="s">
        <v>214</v>
      </c>
      <c r="C135" s="48">
        <v>2</v>
      </c>
      <c r="D135" s="48" t="s">
        <v>1260</v>
      </c>
      <c r="E135" s="48">
        <v>2023</v>
      </c>
      <c r="F135" s="48" t="s">
        <v>1261</v>
      </c>
      <c r="G135" s="49">
        <v>10000</v>
      </c>
    </row>
    <row r="136" spans="1:7" s="42" customFormat="1" ht="12.75">
      <c r="A136" s="42" t="s">
        <v>1259</v>
      </c>
      <c r="B136" s="48" t="s">
        <v>214</v>
      </c>
      <c r="C136" s="48">
        <v>2</v>
      </c>
      <c r="D136" s="48" t="s">
        <v>1262</v>
      </c>
      <c r="E136" s="48">
        <v>2023</v>
      </c>
      <c r="F136" s="48" t="s">
        <v>1263</v>
      </c>
      <c r="G136" s="49">
        <v>10000</v>
      </c>
    </row>
    <row r="137" spans="2:7" s="42" customFormat="1" ht="12.75">
      <c r="B137" s="48"/>
      <c r="C137" s="50"/>
      <c r="D137" s="48"/>
      <c r="E137" s="48"/>
      <c r="F137" s="48"/>
      <c r="G137" s="49"/>
    </row>
    <row r="138" spans="2:7" s="42" customFormat="1" ht="12.75" customHeight="1">
      <c r="B138" s="48"/>
      <c r="C138" s="50"/>
      <c r="D138" s="48"/>
      <c r="E138" s="79" t="s">
        <v>157</v>
      </c>
      <c r="F138" s="79"/>
      <c r="G138" s="51">
        <f>G140</f>
        <v>8000</v>
      </c>
    </row>
    <row r="139" spans="2:7" s="42" customFormat="1" ht="12.75">
      <c r="B139" s="48"/>
      <c r="C139" s="50"/>
      <c r="D139" s="48"/>
      <c r="E139" s="48"/>
      <c r="F139" s="48"/>
      <c r="G139" s="49"/>
    </row>
    <row r="140" spans="1:7" s="42" customFormat="1" ht="12.75">
      <c r="A140" s="42" t="s">
        <v>1264</v>
      </c>
      <c r="B140" s="48" t="s">
        <v>214</v>
      </c>
      <c r="C140" s="48">
        <v>2</v>
      </c>
      <c r="D140" s="48" t="s">
        <v>1265</v>
      </c>
      <c r="E140" s="48">
        <v>2023</v>
      </c>
      <c r="F140" s="48" t="s">
        <v>1266</v>
      </c>
      <c r="G140" s="49">
        <v>8000</v>
      </c>
    </row>
    <row r="141" spans="2:7" s="42" customFormat="1" ht="12.75">
      <c r="B141" s="48"/>
      <c r="C141" s="50"/>
      <c r="D141" s="48"/>
      <c r="E141" s="48"/>
      <c r="F141" s="48"/>
      <c r="G141" s="49"/>
    </row>
    <row r="142" spans="2:7" s="42" customFormat="1" ht="12.75" customHeight="1">
      <c r="B142" s="48"/>
      <c r="C142" s="50"/>
      <c r="D142" s="48"/>
      <c r="E142" s="79" t="s">
        <v>171</v>
      </c>
      <c r="F142" s="79"/>
      <c r="G142" s="51">
        <f>G144</f>
        <v>0</v>
      </c>
    </row>
    <row r="143" spans="2:7" s="42" customFormat="1" ht="12.75">
      <c r="B143" s="48"/>
      <c r="C143" s="50"/>
      <c r="D143" s="48"/>
      <c r="E143" s="48"/>
      <c r="F143" s="48"/>
      <c r="G143" s="49"/>
    </row>
    <row r="144" spans="2:7" s="42" customFormat="1" ht="12.75">
      <c r="B144" s="48"/>
      <c r="C144" s="50">
        <v>2</v>
      </c>
      <c r="D144" s="48" t="s">
        <v>1267</v>
      </c>
      <c r="E144" s="48">
        <v>2023</v>
      </c>
      <c r="F144" s="48" t="s">
        <v>1268</v>
      </c>
      <c r="G144" s="49">
        <v>0</v>
      </c>
    </row>
    <row r="145" spans="2:7" s="42" customFormat="1" ht="12.75">
      <c r="B145" s="48"/>
      <c r="C145" s="50"/>
      <c r="D145" s="48"/>
      <c r="E145" s="48"/>
      <c r="F145" s="48"/>
      <c r="G145" s="49"/>
    </row>
    <row r="146" spans="5:7" ht="12.75" customHeight="1">
      <c r="E146" s="79" t="s">
        <v>946</v>
      </c>
      <c r="F146" s="79"/>
      <c r="G146" s="68">
        <f>SUM(G148:G153)</f>
        <v>88383.98</v>
      </c>
    </row>
    <row r="148" spans="1:7" s="42" customFormat="1" ht="12.75">
      <c r="A148" s="42" t="s">
        <v>1269</v>
      </c>
      <c r="B148" s="48" t="s">
        <v>214</v>
      </c>
      <c r="C148" s="48">
        <v>2</v>
      </c>
      <c r="D148" s="48" t="s">
        <v>1270</v>
      </c>
      <c r="E148" s="48">
        <v>2023</v>
      </c>
      <c r="F148" s="48" t="s">
        <v>1271</v>
      </c>
      <c r="G148" s="49">
        <v>60000</v>
      </c>
    </row>
    <row r="149" spans="1:7" s="42" customFormat="1" ht="12.75" hidden="1">
      <c r="A149" s="53" t="s">
        <v>1269</v>
      </c>
      <c r="B149" s="54" t="s">
        <v>214</v>
      </c>
      <c r="C149" s="48">
        <v>2</v>
      </c>
      <c r="D149" s="48" t="s">
        <v>1272</v>
      </c>
      <c r="E149" s="48">
        <v>2023</v>
      </c>
      <c r="F149" s="48" t="s">
        <v>1273</v>
      </c>
      <c r="G149" s="49">
        <v>0</v>
      </c>
    </row>
    <row r="150" spans="1:7" s="42" customFormat="1" ht="12.75" hidden="1">
      <c r="A150" s="48"/>
      <c r="B150" s="48"/>
      <c r="C150" s="48">
        <v>2</v>
      </c>
      <c r="D150" s="48" t="s">
        <v>1274</v>
      </c>
      <c r="E150" s="48">
        <v>2023</v>
      </c>
      <c r="F150" s="48" t="s">
        <v>1275</v>
      </c>
      <c r="G150" s="49">
        <v>0</v>
      </c>
    </row>
    <row r="151" spans="1:7" s="42" customFormat="1" ht="12.75">
      <c r="A151" s="48"/>
      <c r="B151" s="48"/>
      <c r="C151" s="48">
        <v>2</v>
      </c>
      <c r="D151" s="48" t="s">
        <v>1276</v>
      </c>
      <c r="E151" s="48">
        <v>2023</v>
      </c>
      <c r="F151" s="48" t="s">
        <v>1277</v>
      </c>
      <c r="G151" s="49">
        <v>0</v>
      </c>
    </row>
    <row r="152" spans="1:7" s="42" customFormat="1" ht="12.75">
      <c r="A152" s="48"/>
      <c r="B152" s="48"/>
      <c r="C152" s="48">
        <v>2</v>
      </c>
      <c r="D152" s="48" t="s">
        <v>1278</v>
      </c>
      <c r="E152" s="48">
        <v>2023</v>
      </c>
      <c r="F152" s="48" t="s">
        <v>1279</v>
      </c>
      <c r="G152" s="49">
        <v>0</v>
      </c>
    </row>
    <row r="153" spans="1:7" s="42" customFormat="1" ht="12.75">
      <c r="A153" s="48"/>
      <c r="B153" s="48"/>
      <c r="C153" s="48">
        <v>2</v>
      </c>
      <c r="D153" s="48" t="s">
        <v>1280</v>
      </c>
      <c r="E153" s="48">
        <v>2023</v>
      </c>
      <c r="F153" s="48" t="s">
        <v>1281</v>
      </c>
      <c r="G153" s="49">
        <v>28383.98</v>
      </c>
    </row>
    <row r="154" spans="2:7" s="42" customFormat="1" ht="12.75">
      <c r="B154" s="48"/>
      <c r="C154" s="50"/>
      <c r="D154" s="48"/>
      <c r="E154" s="48"/>
      <c r="F154" s="48"/>
      <c r="G154" s="49"/>
    </row>
    <row r="155" spans="2:7" s="42" customFormat="1" ht="12.75" customHeight="1">
      <c r="B155" s="48"/>
      <c r="C155" s="50"/>
      <c r="D155" s="48"/>
      <c r="E155" s="79" t="s">
        <v>191</v>
      </c>
      <c r="F155" s="79"/>
      <c r="G155" s="51">
        <f>G157</f>
        <v>130000</v>
      </c>
    </row>
    <row r="156" spans="2:7" s="42" customFormat="1" ht="12.75">
      <c r="B156" s="48"/>
      <c r="C156" s="50"/>
      <c r="D156" s="48"/>
      <c r="E156" s="48"/>
      <c r="F156" s="48"/>
      <c r="G156" s="49"/>
    </row>
    <row r="157" spans="1:7" s="42" customFormat="1" ht="12.75">
      <c r="A157" s="42" t="s">
        <v>1237</v>
      </c>
      <c r="B157" s="48" t="s">
        <v>214</v>
      </c>
      <c r="C157" s="48">
        <v>2</v>
      </c>
      <c r="D157" s="48" t="s">
        <v>1282</v>
      </c>
      <c r="E157" s="48">
        <v>2023</v>
      </c>
      <c r="F157" s="48" t="s">
        <v>1283</v>
      </c>
      <c r="G157" s="49">
        <v>130000</v>
      </c>
    </row>
    <row r="158" spans="2:7" s="42" customFormat="1" ht="12.75">
      <c r="B158" s="48"/>
      <c r="C158" s="50"/>
      <c r="D158" s="48"/>
      <c r="E158" s="48"/>
      <c r="F158" s="48"/>
      <c r="G158" s="49"/>
    </row>
    <row r="159" spans="2:7" s="42" customFormat="1" ht="12.75" customHeight="1">
      <c r="B159" s="48"/>
      <c r="C159" s="50"/>
      <c r="D159" s="48"/>
      <c r="E159" s="79" t="s">
        <v>199</v>
      </c>
      <c r="F159" s="79"/>
      <c r="G159" s="51">
        <f>G161+G162</f>
        <v>20000</v>
      </c>
    </row>
    <row r="160" spans="2:7" s="42" customFormat="1" ht="12.75">
      <c r="B160" s="48"/>
      <c r="C160" s="50"/>
      <c r="D160" s="48"/>
      <c r="E160" s="48"/>
      <c r="F160" s="48"/>
      <c r="G160" s="49"/>
    </row>
    <row r="161" spans="2:7" s="42" customFormat="1" ht="12.75">
      <c r="B161" s="48"/>
      <c r="C161" s="50">
        <v>2</v>
      </c>
      <c r="D161" s="48" t="s">
        <v>1284</v>
      </c>
      <c r="E161" s="48">
        <v>2023</v>
      </c>
      <c r="F161" s="48" t="s">
        <v>1285</v>
      </c>
      <c r="G161" s="49">
        <v>10000</v>
      </c>
    </row>
    <row r="162" spans="2:7" s="42" customFormat="1" ht="12.75">
      <c r="B162" s="48"/>
      <c r="C162" s="48">
        <v>2</v>
      </c>
      <c r="D162" s="48" t="s">
        <v>1286</v>
      </c>
      <c r="E162" s="48">
        <v>2023</v>
      </c>
      <c r="F162" s="48" t="s">
        <v>1287</v>
      </c>
      <c r="G162" s="49">
        <v>10000</v>
      </c>
    </row>
    <row r="163" spans="2:7" s="42" customFormat="1" ht="12.75">
      <c r="B163" s="48"/>
      <c r="C163" s="50"/>
      <c r="D163" s="48"/>
      <c r="E163" s="48"/>
      <c r="F163" s="48"/>
      <c r="G163" s="49"/>
    </row>
    <row r="164" spans="2:7" s="42" customFormat="1" ht="12.75" customHeight="1">
      <c r="B164" s="48"/>
      <c r="C164" s="50"/>
      <c r="D164" s="48"/>
      <c r="E164" s="79" t="s">
        <v>740</v>
      </c>
      <c r="F164" s="79"/>
      <c r="G164" s="51">
        <f>G166</f>
        <v>9300</v>
      </c>
    </row>
    <row r="165" spans="2:7" s="42" customFormat="1" ht="12.75">
      <c r="B165" s="48"/>
      <c r="C165" s="50"/>
      <c r="D165" s="48"/>
      <c r="E165" s="48"/>
      <c r="F165" s="48"/>
      <c r="G165" s="49"/>
    </row>
    <row r="166" spans="3:7" s="42" customFormat="1" ht="12.75">
      <c r="C166" s="48">
        <v>2</v>
      </c>
      <c r="D166" s="42" t="s">
        <v>1288</v>
      </c>
      <c r="E166" s="63">
        <v>2023</v>
      </c>
      <c r="F166" s="48" t="s">
        <v>1289</v>
      </c>
      <c r="G166" s="49">
        <v>9300</v>
      </c>
    </row>
    <row r="167" spans="2:7" s="42" customFormat="1" ht="12.75">
      <c r="B167" s="48"/>
      <c r="C167" s="50"/>
      <c r="D167" s="48"/>
      <c r="E167" s="48"/>
      <c r="F167" s="48"/>
      <c r="G167" s="49"/>
    </row>
    <row r="168" spans="2:7" s="42" customFormat="1" ht="12.75" customHeight="1">
      <c r="B168" s="48"/>
      <c r="C168" s="50"/>
      <c r="D168" s="48"/>
      <c r="E168" s="79" t="s">
        <v>212</v>
      </c>
      <c r="F168" s="79"/>
      <c r="G168" s="51">
        <f>G170</f>
        <v>30000</v>
      </c>
    </row>
    <row r="169" spans="2:7" s="42" customFormat="1" ht="12.75">
      <c r="B169" s="48"/>
      <c r="C169" s="50"/>
      <c r="D169" s="48"/>
      <c r="E169" s="48"/>
      <c r="F169" s="48"/>
      <c r="G169" s="49"/>
    </row>
    <row r="170" spans="3:7" s="42" customFormat="1" ht="12.75">
      <c r="C170" s="48">
        <v>2</v>
      </c>
      <c r="D170" s="42" t="s">
        <v>1290</v>
      </c>
      <c r="E170" s="63">
        <v>2023</v>
      </c>
      <c r="F170" s="48" t="s">
        <v>1291</v>
      </c>
      <c r="G170" s="49">
        <v>30000</v>
      </c>
    </row>
    <row r="171" spans="2:7" s="42" customFormat="1" ht="12.75">
      <c r="B171" s="48"/>
      <c r="C171" s="50"/>
      <c r="D171" s="48"/>
      <c r="E171" s="48"/>
      <c r="F171" s="48"/>
      <c r="G171" s="49"/>
    </row>
    <row r="172" spans="2:7" s="42" customFormat="1" ht="12.75">
      <c r="B172" s="48"/>
      <c r="C172" s="50"/>
      <c r="D172" s="48"/>
      <c r="E172" s="48"/>
      <c r="F172" s="48"/>
      <c r="G172" s="49"/>
    </row>
    <row r="173" spans="2:7" s="42" customFormat="1" ht="12.75">
      <c r="B173" s="48"/>
      <c r="C173" s="50"/>
      <c r="D173" s="72" t="s">
        <v>1292</v>
      </c>
      <c r="E173" s="66"/>
      <c r="F173" s="66"/>
      <c r="G173" s="67">
        <f>G175+G181+G186+G191</f>
        <v>73700</v>
      </c>
    </row>
    <row r="174" spans="2:7" s="42" customFormat="1" ht="12.75">
      <c r="B174" s="48"/>
      <c r="C174" s="50"/>
      <c r="D174" s="48"/>
      <c r="E174" s="48"/>
      <c r="F174" s="48"/>
      <c r="G174" s="49"/>
    </row>
    <row r="175" spans="2:7" s="42" customFormat="1" ht="12.75" customHeight="1">
      <c r="B175" s="48"/>
      <c r="C175" s="50"/>
      <c r="D175" s="48"/>
      <c r="E175" s="79" t="s">
        <v>49</v>
      </c>
      <c r="F175" s="79"/>
      <c r="G175" s="51">
        <f>SUM(G177:G179)</f>
        <v>70000</v>
      </c>
    </row>
    <row r="176" spans="2:7" s="42" customFormat="1" ht="12.75">
      <c r="B176" s="48"/>
      <c r="C176" s="50"/>
      <c r="D176" s="48"/>
      <c r="E176" s="48"/>
      <c r="F176" s="48"/>
      <c r="G176" s="49"/>
    </row>
    <row r="177" spans="1:7" s="42" customFormat="1" ht="12.75">
      <c r="A177" s="53" t="s">
        <v>301</v>
      </c>
      <c r="B177" s="54" t="s">
        <v>214</v>
      </c>
      <c r="C177" s="50">
        <v>2</v>
      </c>
      <c r="D177" s="48" t="s">
        <v>1293</v>
      </c>
      <c r="E177" s="48">
        <v>2023</v>
      </c>
      <c r="F177" s="48" t="s">
        <v>1294</v>
      </c>
      <c r="G177" s="49">
        <v>36000</v>
      </c>
    </row>
    <row r="178" spans="1:7" s="42" customFormat="1" ht="12.75">
      <c r="A178" s="42" t="s">
        <v>301</v>
      </c>
      <c r="B178" s="48" t="s">
        <v>214</v>
      </c>
      <c r="C178" s="50">
        <v>2</v>
      </c>
      <c r="D178" s="48" t="s">
        <v>1295</v>
      </c>
      <c r="E178" s="48">
        <v>2023</v>
      </c>
      <c r="F178" s="48" t="s">
        <v>1296</v>
      </c>
      <c r="G178" s="49">
        <v>25000</v>
      </c>
    </row>
    <row r="179" spans="1:7" s="42" customFormat="1" ht="12.75">
      <c r="A179" s="53" t="s">
        <v>301</v>
      </c>
      <c r="B179" s="54" t="s">
        <v>214</v>
      </c>
      <c r="C179" s="50">
        <v>2</v>
      </c>
      <c r="D179" s="48" t="s">
        <v>1297</v>
      </c>
      <c r="E179" s="48">
        <v>2023</v>
      </c>
      <c r="F179" s="48" t="s">
        <v>1298</v>
      </c>
      <c r="G179" s="49">
        <v>9000</v>
      </c>
    </row>
    <row r="180" spans="1:7" s="42" customFormat="1" ht="12.75">
      <c r="A180" s="48"/>
      <c r="B180" s="48"/>
      <c r="C180" s="63"/>
      <c r="D180" s="48"/>
      <c r="E180" s="48"/>
      <c r="F180" s="48"/>
      <c r="G180" s="49"/>
    </row>
    <row r="181" spans="2:7" s="42" customFormat="1" ht="12.75" customHeight="1">
      <c r="B181" s="48"/>
      <c r="C181" s="48"/>
      <c r="D181" s="70"/>
      <c r="E181" s="79" t="s">
        <v>74</v>
      </c>
      <c r="F181" s="79"/>
      <c r="G181" s="51">
        <f>G183</f>
        <v>0</v>
      </c>
    </row>
    <row r="182" spans="2:7" s="42" customFormat="1" ht="12.75">
      <c r="B182" s="48"/>
      <c r="C182" s="48"/>
      <c r="D182" s="70"/>
      <c r="E182" s="48"/>
      <c r="F182" s="48"/>
      <c r="G182" s="51"/>
    </row>
    <row r="183" spans="1:7" s="42" customFormat="1" ht="12.75">
      <c r="A183" s="53" t="s">
        <v>213</v>
      </c>
      <c r="B183" s="54" t="s">
        <v>214</v>
      </c>
      <c r="C183" s="48">
        <v>2</v>
      </c>
      <c r="D183" s="48" t="s">
        <v>1299</v>
      </c>
      <c r="E183" s="48">
        <v>2023</v>
      </c>
      <c r="F183" s="48" t="s">
        <v>1300</v>
      </c>
      <c r="G183" s="49">
        <v>0</v>
      </c>
    </row>
    <row r="184" spans="1:7" s="42" customFormat="1" ht="12.75">
      <c r="A184" s="55"/>
      <c r="B184" s="55"/>
      <c r="C184" s="48"/>
      <c r="D184" s="48"/>
      <c r="E184" s="48"/>
      <c r="F184" s="48"/>
      <c r="G184" s="49"/>
    </row>
    <row r="185" spans="2:7" s="42" customFormat="1" ht="12.75">
      <c r="B185" s="48"/>
      <c r="C185" s="48"/>
      <c r="D185" s="70"/>
      <c r="E185" s="48"/>
      <c r="F185" s="48"/>
      <c r="G185" s="51"/>
    </row>
    <row r="186" spans="2:7" s="42" customFormat="1" ht="12.75" customHeight="1">
      <c r="B186" s="48"/>
      <c r="C186" s="50"/>
      <c r="D186" s="48"/>
      <c r="E186" s="79" t="s">
        <v>161</v>
      </c>
      <c r="F186" s="79"/>
      <c r="G186" s="51">
        <f>SUM(G188:G189)</f>
        <v>2700</v>
      </c>
    </row>
    <row r="187" spans="2:7" s="42" customFormat="1" ht="12.75">
      <c r="B187" s="48"/>
      <c r="C187" s="50"/>
      <c r="D187" s="48"/>
      <c r="E187" s="48"/>
      <c r="F187" s="48"/>
      <c r="G187" s="49"/>
    </row>
    <row r="188" spans="1:7" s="42" customFormat="1" ht="12.75">
      <c r="A188" s="53" t="s">
        <v>1301</v>
      </c>
      <c r="B188" s="54" t="s">
        <v>214</v>
      </c>
      <c r="C188" s="48">
        <v>2</v>
      </c>
      <c r="D188" s="48" t="s">
        <v>1302</v>
      </c>
      <c r="E188" s="48">
        <v>2023</v>
      </c>
      <c r="F188" s="48" t="s">
        <v>1303</v>
      </c>
      <c r="G188" s="49">
        <v>0</v>
      </c>
    </row>
    <row r="189" spans="1:7" s="42" customFormat="1" ht="12.75">
      <c r="A189" s="42" t="s">
        <v>1301</v>
      </c>
      <c r="B189" s="48" t="s">
        <v>214</v>
      </c>
      <c r="C189" s="48">
        <v>2</v>
      </c>
      <c r="D189" s="48" t="s">
        <v>1304</v>
      </c>
      <c r="E189" s="48">
        <v>2023</v>
      </c>
      <c r="F189" s="48" t="s">
        <v>1305</v>
      </c>
      <c r="G189" s="49">
        <v>2700</v>
      </c>
    </row>
    <row r="190" spans="2:7" s="42" customFormat="1" ht="12.75">
      <c r="B190" s="48"/>
      <c r="C190" s="48"/>
      <c r="D190" s="48"/>
      <c r="E190" s="48"/>
      <c r="F190" s="48"/>
      <c r="G190" s="49"/>
    </row>
    <row r="191" spans="2:7" s="42" customFormat="1" ht="12.75" customHeight="1">
      <c r="B191" s="48"/>
      <c r="C191" s="50"/>
      <c r="D191" s="48"/>
      <c r="E191" s="79" t="s">
        <v>49</v>
      </c>
      <c r="F191" s="79"/>
      <c r="G191" s="51">
        <f>SUM(G193:G194)</f>
        <v>1000</v>
      </c>
    </row>
    <row r="192" spans="2:7" s="42" customFormat="1" ht="12.75">
      <c r="B192" s="48"/>
      <c r="C192" s="50"/>
      <c r="D192" s="48"/>
      <c r="E192" s="48"/>
      <c r="F192" s="48"/>
      <c r="G192" s="49"/>
    </row>
    <row r="193" spans="2:7" s="42" customFormat="1" ht="12.75">
      <c r="B193" s="48"/>
      <c r="C193" s="48">
        <v>2</v>
      </c>
      <c r="D193" s="48" t="s">
        <v>1306</v>
      </c>
      <c r="E193" s="48">
        <v>2023</v>
      </c>
      <c r="F193" s="48" t="s">
        <v>1307</v>
      </c>
      <c r="G193" s="49">
        <v>1000</v>
      </c>
    </row>
    <row r="194" spans="2:7" s="42" customFormat="1" ht="12.75">
      <c r="B194" s="48"/>
      <c r="C194" s="48"/>
      <c r="D194" s="48"/>
      <c r="E194" s="48"/>
      <c r="F194" s="48"/>
      <c r="G194" s="49"/>
    </row>
    <row r="195" spans="2:7" s="42" customFormat="1" ht="12.75">
      <c r="B195" s="48"/>
      <c r="C195" s="48"/>
      <c r="D195" s="48"/>
      <c r="E195" s="48"/>
      <c r="F195" s="48"/>
      <c r="G195" s="49"/>
    </row>
    <row r="196" spans="2:7" s="42" customFormat="1" ht="12.75" hidden="1">
      <c r="B196" s="48"/>
      <c r="C196" s="48"/>
      <c r="D196" s="69" t="s">
        <v>1129</v>
      </c>
      <c r="E196" s="66"/>
      <c r="F196" s="66"/>
      <c r="G196" s="67">
        <f>G198</f>
        <v>0</v>
      </c>
    </row>
    <row r="197" spans="2:7" s="42" customFormat="1" ht="12.75" hidden="1">
      <c r="B197" s="48"/>
      <c r="C197" s="48"/>
      <c r="D197" s="70"/>
      <c r="E197" s="48"/>
      <c r="F197" s="48"/>
      <c r="G197" s="51"/>
    </row>
    <row r="198" spans="2:7" s="42" customFormat="1" ht="12.75" customHeight="1" hidden="1">
      <c r="B198" s="48"/>
      <c r="C198" s="48"/>
      <c r="D198" s="70"/>
      <c r="E198" s="79" t="s">
        <v>171</v>
      </c>
      <c r="F198" s="79"/>
      <c r="G198" s="51">
        <f>SUM(G200:G200)</f>
        <v>0</v>
      </c>
    </row>
    <row r="199" ht="12.75" hidden="1"/>
    <row r="200" spans="2:7" s="42" customFormat="1" ht="12.75" hidden="1">
      <c r="B200" s="48"/>
      <c r="C200" s="48">
        <v>2</v>
      </c>
      <c r="D200" s="48" t="s">
        <v>1308</v>
      </c>
      <c r="E200" s="48">
        <v>2023</v>
      </c>
      <c r="F200" s="48" t="s">
        <v>1309</v>
      </c>
      <c r="G200" s="49">
        <v>0</v>
      </c>
    </row>
    <row r="201" spans="1:7" s="42" customFormat="1" ht="12.75" hidden="1">
      <c r="A201" s="48"/>
      <c r="B201" s="48"/>
      <c r="C201" s="48"/>
      <c r="D201" s="48"/>
      <c r="E201" s="48"/>
      <c r="F201" s="48"/>
      <c r="G201" s="49"/>
    </row>
    <row r="202" spans="1:7" s="42" customFormat="1" ht="12.75" hidden="1">
      <c r="A202" s="48"/>
      <c r="B202" s="48"/>
      <c r="C202" s="48"/>
      <c r="D202" s="48"/>
      <c r="E202" s="48"/>
      <c r="F202" s="48"/>
      <c r="G202" s="49"/>
    </row>
    <row r="203" spans="2:7" s="42" customFormat="1" ht="12.75">
      <c r="B203" s="48"/>
      <c r="C203" s="48"/>
      <c r="D203" s="71" t="s">
        <v>1142</v>
      </c>
      <c r="E203" s="66"/>
      <c r="F203" s="72"/>
      <c r="G203" s="67">
        <f>G205</f>
        <v>1</v>
      </c>
    </row>
    <row r="205" spans="5:7" ht="12.75" customHeight="1">
      <c r="E205" s="79" t="s">
        <v>74</v>
      </c>
      <c r="F205" s="79"/>
      <c r="G205" s="68">
        <f>G207</f>
        <v>1</v>
      </c>
    </row>
    <row r="207" spans="1:7" s="42" customFormat="1" ht="12.75">
      <c r="A207" s="42" t="s">
        <v>213</v>
      </c>
      <c r="B207" s="48" t="s">
        <v>214</v>
      </c>
      <c r="C207" s="48">
        <v>2</v>
      </c>
      <c r="D207" s="48" t="s">
        <v>1310</v>
      </c>
      <c r="E207" s="48">
        <v>2023</v>
      </c>
      <c r="F207" s="48" t="s">
        <v>1311</v>
      </c>
      <c r="G207" s="49">
        <v>1</v>
      </c>
    </row>
    <row r="209" ht="12.75">
      <c r="A209" s="73"/>
    </row>
    <row r="210" spans="1:7" ht="12.75">
      <c r="A210" s="73"/>
      <c r="C210" s="48"/>
      <c r="D210" s="71" t="s">
        <v>1312</v>
      </c>
      <c r="E210" s="66"/>
      <c r="F210" s="72"/>
      <c r="G210" s="67">
        <f>G212</f>
        <v>0</v>
      </c>
    </row>
    <row r="211" ht="12.75">
      <c r="A211" s="73"/>
    </row>
    <row r="212" spans="1:7" ht="12.75" customHeight="1">
      <c r="A212" s="73"/>
      <c r="E212" s="79" t="s">
        <v>74</v>
      </c>
      <c r="F212" s="79"/>
      <c r="G212" s="68">
        <f>G214</f>
        <v>0</v>
      </c>
    </row>
    <row r="213" ht="12.75">
      <c r="A213" s="73"/>
    </row>
    <row r="214" spans="1:7" ht="12.75">
      <c r="A214" s="73"/>
      <c r="C214" s="48">
        <v>2</v>
      </c>
      <c r="D214" s="48" t="s">
        <v>1313</v>
      </c>
      <c r="E214" s="48">
        <v>2023</v>
      </c>
      <c r="F214" s="48" t="s">
        <v>1314</v>
      </c>
      <c r="G214" s="49">
        <v>0</v>
      </c>
    </row>
    <row r="215" ht="12.75">
      <c r="A215" s="73"/>
    </row>
    <row r="216" spans="3:7" ht="12.75">
      <c r="C216" s="74"/>
      <c r="D216" s="74"/>
      <c r="E216" s="74"/>
      <c r="F216" s="75"/>
      <c r="G216" s="76"/>
    </row>
  </sheetData>
  <sheetProtection selectLockedCells="1" selectUnlockedCells="1"/>
  <mergeCells count="37">
    <mergeCell ref="C2:G2"/>
    <mergeCell ref="C5:E5"/>
    <mergeCell ref="E12:F12"/>
    <mergeCell ref="E22:F22"/>
    <mergeCell ref="E28:F28"/>
    <mergeCell ref="E44:F44"/>
    <mergeCell ref="E50:F50"/>
    <mergeCell ref="E59:F59"/>
    <mergeCell ref="E66:F66"/>
    <mergeCell ref="E72:F72"/>
    <mergeCell ref="E76:F76"/>
    <mergeCell ref="E81:F81"/>
    <mergeCell ref="E85:F85"/>
    <mergeCell ref="E93:F93"/>
    <mergeCell ref="E97:F97"/>
    <mergeCell ref="E101:F101"/>
    <mergeCell ref="E105:F105"/>
    <mergeCell ref="E111:F111"/>
    <mergeCell ref="E116:F116"/>
    <mergeCell ref="E120:F120"/>
    <mergeCell ref="E125:F125"/>
    <mergeCell ref="E129:F129"/>
    <mergeCell ref="E133:F133"/>
    <mergeCell ref="E138:F138"/>
    <mergeCell ref="E142:F142"/>
    <mergeCell ref="E146:F146"/>
    <mergeCell ref="E155:F155"/>
    <mergeCell ref="E159:F159"/>
    <mergeCell ref="E164:F164"/>
    <mergeCell ref="E168:F168"/>
    <mergeCell ref="E212:F212"/>
    <mergeCell ref="E175:F175"/>
    <mergeCell ref="E181:F181"/>
    <mergeCell ref="E186:F186"/>
    <mergeCell ref="E191:F191"/>
    <mergeCell ref="E198:F198"/>
    <mergeCell ref="E205:F205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2022-12-01T08:13:20Z</cp:lastPrinted>
  <dcterms:created xsi:type="dcterms:W3CDTF">2022-11-03T08:38:11Z</dcterms:created>
  <dcterms:modified xsi:type="dcterms:W3CDTF">2022-12-01T08:13:29Z</dcterms:modified>
  <cp:category/>
  <cp:version/>
  <cp:contentType/>
  <cp:contentStatus/>
</cp:coreProperties>
</file>